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defaultThemeVersion="124226"/>
  <bookViews>
    <workbookView xWindow="-120" yWindow="-120" windowWidth="20730" windowHeight="11160" activeTab="1"/>
  </bookViews>
  <sheets>
    <sheet name="Q1" sheetId="1" r:id="rId1"/>
    <sheet name="Q2" sheetId="5" r:id="rId2"/>
    <sheet name="Q3" sheetId="6" r:id="rId3"/>
    <sheet name="Q4" sheetId="7" r:id="rId4"/>
    <sheet name="Q5" sheetId="4" r:id="rId5"/>
  </sheets>
  <definedNames>
    <definedName name="solver_eng" localSheetId="0" hidden="1">1</definedName>
    <definedName name="solver_neg" localSheetId="0" hidden="1">1</definedName>
    <definedName name="solver_num" localSheetId="0" hidden="1">0</definedName>
    <definedName name="solver_opt" localSheetId="0" hidden="1">'Q1'!$O$2</definedName>
    <definedName name="solver_typ" localSheetId="0" hidden="1">1</definedName>
    <definedName name="solver_val" localSheetId="0" hidden="1">0</definedName>
    <definedName name="solver_ver" localSheetId="0" hidden="1">3</definedName>
  </definedNames>
  <calcPr calcId="181029"/>
</workbook>
</file>

<file path=xl/calcChain.xml><?xml version="1.0" encoding="utf-8"?>
<calcChain xmlns="http://schemas.openxmlformats.org/spreadsheetml/2006/main">
  <c r="D4" i="6" l="1"/>
  <c r="D5" i="6"/>
  <c r="D8" i="6" s="1"/>
  <c r="D17" i="6"/>
  <c r="B158" i="1"/>
  <c r="C158" i="1"/>
  <c r="D158" i="1"/>
  <c r="A158" i="1"/>
  <c r="B157" i="1"/>
  <c r="C157" i="1"/>
  <c r="D157" i="1"/>
  <c r="A157" i="1"/>
  <c r="B156" i="1"/>
  <c r="C156" i="1"/>
  <c r="D156" i="1"/>
  <c r="A156" i="1"/>
  <c r="B155" i="1"/>
  <c r="C155" i="1"/>
  <c r="D155" i="1"/>
  <c r="A155" i="1"/>
  <c r="B154" i="1"/>
  <c r="C154" i="1"/>
  <c r="D154" i="1"/>
  <c r="A154" i="1"/>
  <c r="D18" i="6" l="1"/>
  <c r="D19" i="6" s="1"/>
  <c r="I37" i="5" l="1"/>
  <c r="I36" i="5"/>
  <c r="I35" i="5"/>
  <c r="I34" i="5"/>
  <c r="I33" i="5"/>
  <c r="I32" i="5"/>
  <c r="H33" i="5"/>
  <c r="H34" i="5"/>
  <c r="H35" i="5"/>
  <c r="H36" i="5"/>
  <c r="H37" i="5"/>
  <c r="H32" i="5"/>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 r="E155" i="1" l="1"/>
  <c r="E156" i="1"/>
  <c r="E158" i="1"/>
  <c r="E154" i="1"/>
  <c r="E157" i="1"/>
</calcChain>
</file>

<file path=xl/sharedStrings.xml><?xml version="1.0" encoding="utf-8"?>
<sst xmlns="http://schemas.openxmlformats.org/spreadsheetml/2006/main" count="185" uniqueCount="89">
  <si>
    <t>Clients Satisfaction with Govenrment after Receiving Consultation</t>
  </si>
  <si>
    <t>One to One Consultation</t>
  </si>
  <si>
    <t>Workshops</t>
  </si>
  <si>
    <t>Information Packages</t>
  </si>
  <si>
    <t>Funding</t>
  </si>
  <si>
    <t>Usefulness of Service Provided</t>
  </si>
  <si>
    <t>IP's Performance</t>
  </si>
  <si>
    <t>NC's Performance</t>
  </si>
  <si>
    <t xml:space="preserve">n = </t>
  </si>
  <si>
    <r>
      <t xml:space="preserve">Standard deviation, </t>
    </r>
    <r>
      <rPr>
        <sz val="11"/>
        <color theme="1"/>
        <rFont val="Symbol"/>
        <family val="1"/>
        <charset val="2"/>
      </rPr>
      <t>s</t>
    </r>
    <r>
      <rPr>
        <sz val="11"/>
        <color theme="1"/>
        <rFont val="Calibri"/>
        <family val="2"/>
        <scheme val="minor"/>
      </rPr>
      <t xml:space="preserve"> = </t>
    </r>
  </si>
  <si>
    <r>
      <t xml:space="preserve">Mean, </t>
    </r>
    <r>
      <rPr>
        <sz val="11"/>
        <color theme="1"/>
        <rFont val="Symbol"/>
        <family val="1"/>
        <charset val="2"/>
      </rPr>
      <t>m</t>
    </r>
    <r>
      <rPr>
        <sz val="11"/>
        <color theme="1"/>
        <rFont val="Calibri"/>
        <family val="2"/>
        <scheme val="minor"/>
      </rPr>
      <t xml:space="preserve"> = </t>
    </r>
  </si>
  <si>
    <t xml:space="preserve">Standard Error, SE = </t>
  </si>
  <si>
    <r>
      <t xml:space="preserve">Alternate hypothesis: Ha: </t>
    </r>
    <r>
      <rPr>
        <sz val="11"/>
        <color theme="1"/>
        <rFont val="Symbol"/>
        <family val="1"/>
        <charset val="2"/>
      </rPr>
      <t>m</t>
    </r>
    <r>
      <rPr>
        <sz val="11"/>
        <color theme="1"/>
        <rFont val="Calibri"/>
        <family val="2"/>
        <scheme val="minor"/>
      </rPr>
      <t xml:space="preserve"> &gt;3</t>
    </r>
  </si>
  <si>
    <r>
      <t xml:space="preserve">Null hypothesis: Ho: </t>
    </r>
    <r>
      <rPr>
        <sz val="11"/>
        <color theme="1"/>
        <rFont val="Symbol"/>
        <family val="1"/>
        <charset val="2"/>
      </rPr>
      <t>m</t>
    </r>
    <r>
      <rPr>
        <sz val="11"/>
        <color theme="1"/>
        <rFont val="Calibri"/>
        <family val="2"/>
        <scheme val="minor"/>
      </rPr>
      <t xml:space="preserve"> &lt;=3</t>
    </r>
  </si>
  <si>
    <t>We use a 1 sample t-test as population standard deviation is not known</t>
  </si>
  <si>
    <t>It is a right tailed test</t>
  </si>
  <si>
    <t>Description</t>
  </si>
  <si>
    <t>Hypothesis</t>
  </si>
  <si>
    <t>Type of Test</t>
  </si>
  <si>
    <t>Test statistics</t>
  </si>
  <si>
    <t xml:space="preserve">Degree of freedom = </t>
  </si>
  <si>
    <t xml:space="preserve">t-test = </t>
  </si>
  <si>
    <t xml:space="preserve">p-value = </t>
  </si>
  <si>
    <t>Decision</t>
  </si>
  <si>
    <t>As, p-value is less than 0.05, we reject the null hypothesis.</t>
  </si>
  <si>
    <t>Conclusion</t>
  </si>
  <si>
    <t>The opinion of companies have risen to more than 3 after the consultation</t>
  </si>
  <si>
    <r>
      <t xml:space="preserve">significance level, </t>
    </r>
    <r>
      <rPr>
        <sz val="11"/>
        <color theme="1"/>
        <rFont val="Symbol"/>
        <family val="1"/>
        <charset val="2"/>
      </rPr>
      <t>a</t>
    </r>
    <r>
      <rPr>
        <sz val="11"/>
        <color theme="1"/>
        <rFont val="Calibri"/>
        <family val="2"/>
        <scheme val="minor"/>
      </rPr>
      <t xml:space="preserve"> = </t>
    </r>
  </si>
  <si>
    <t>Anova: Single Factor</t>
  </si>
  <si>
    <t>SUMMARY</t>
  </si>
  <si>
    <t>Groups</t>
  </si>
  <si>
    <t>Count</t>
  </si>
  <si>
    <t>Sum</t>
  </si>
  <si>
    <t>Average</t>
  </si>
  <si>
    <t>Variance</t>
  </si>
  <si>
    <t>ANOVA</t>
  </si>
  <si>
    <t>Source of Variation</t>
  </si>
  <si>
    <t>SS</t>
  </si>
  <si>
    <t>df</t>
  </si>
  <si>
    <t>MS</t>
  </si>
  <si>
    <t>F</t>
  </si>
  <si>
    <t>P-value</t>
  </si>
  <si>
    <t>F crit</t>
  </si>
  <si>
    <t>Between Groups</t>
  </si>
  <si>
    <t>Within Groups</t>
  </si>
  <si>
    <t>Total</t>
  </si>
  <si>
    <t>Null hypothesis: Ho: mean rating of all methods are equal</t>
  </si>
  <si>
    <t>Alternate hypothesis: Ha: mean rating of all methods are not equal</t>
  </si>
  <si>
    <t>Test</t>
  </si>
  <si>
    <t>As p-value is less than 0.05, we reject the null hypothesis</t>
  </si>
  <si>
    <t>There is significant difference in mean ratings for the different methods.</t>
  </si>
  <si>
    <t>Post Anova Analysis</t>
  </si>
  <si>
    <t>Tukey's HSD test</t>
  </si>
  <si>
    <t>Combination</t>
  </si>
  <si>
    <t>Consultation - workshop</t>
  </si>
  <si>
    <t>Consultation - packages</t>
  </si>
  <si>
    <t>Consultation- funding</t>
  </si>
  <si>
    <t>Workshop - pakages</t>
  </si>
  <si>
    <t>Workshop- funding</t>
  </si>
  <si>
    <t>Packages- funding</t>
  </si>
  <si>
    <t>HSD</t>
  </si>
  <si>
    <t>Difference in mean</t>
  </si>
  <si>
    <t>Difference significant/
not significant</t>
  </si>
  <si>
    <t>Significant</t>
  </si>
  <si>
    <t>We see that there is significant difference between all the methods.</t>
  </si>
  <si>
    <t>So, no 2 method have same statiscally significant means.</t>
  </si>
  <si>
    <r>
      <t xml:space="preserve">Null hypothesis: Ho: </t>
    </r>
    <r>
      <rPr>
        <sz val="11"/>
        <color theme="1"/>
        <rFont val="Symbol"/>
        <family val="1"/>
        <charset val="2"/>
      </rPr>
      <t>m1</t>
    </r>
    <r>
      <rPr>
        <sz val="11"/>
        <color theme="1"/>
        <rFont val="Calibri"/>
        <family val="2"/>
        <scheme val="minor"/>
      </rPr>
      <t xml:space="preserve"> = </t>
    </r>
    <r>
      <rPr>
        <sz val="11"/>
        <color theme="1"/>
        <rFont val="Symbol"/>
        <family val="1"/>
        <charset val="2"/>
      </rPr>
      <t>m</t>
    </r>
    <r>
      <rPr>
        <sz val="11"/>
        <color theme="1"/>
        <rFont val="Calibri"/>
        <family val="2"/>
        <scheme val="minor"/>
      </rPr>
      <t xml:space="preserve">1 </t>
    </r>
  </si>
  <si>
    <r>
      <t xml:space="preserve">Alternate hypothesis: Ha: </t>
    </r>
    <r>
      <rPr>
        <sz val="11"/>
        <color theme="1"/>
        <rFont val="Symbol"/>
        <family val="1"/>
        <charset val="2"/>
      </rPr>
      <t xml:space="preserve">m1 </t>
    </r>
    <r>
      <rPr>
        <sz val="11"/>
        <color theme="1"/>
        <rFont val="Calibri"/>
        <family val="2"/>
      </rPr>
      <t>≠</t>
    </r>
    <r>
      <rPr>
        <sz val="11"/>
        <color theme="1"/>
        <rFont val="Symbol"/>
        <family val="1"/>
        <charset val="2"/>
      </rPr>
      <t xml:space="preserve"> m2</t>
    </r>
  </si>
  <si>
    <t>Mean</t>
  </si>
  <si>
    <t>Observations</t>
  </si>
  <si>
    <t>Hypothesized Mean Difference</t>
  </si>
  <si>
    <t>t Stat</t>
  </si>
  <si>
    <t>P(T&lt;=t) one-tail</t>
  </si>
  <si>
    <t>t Critical one-tail</t>
  </si>
  <si>
    <t>P(T&lt;=t) two-tail</t>
  </si>
  <si>
    <t>t Critical two-tail</t>
  </si>
  <si>
    <t>t-Test: Two-Sample Assuming Equal Variances</t>
  </si>
  <si>
    <t>Pooled Variance</t>
  </si>
  <si>
    <t>Two sample t-test for means</t>
  </si>
  <si>
    <t>p-value of test statistic is greater than 0.05, so we fail to reject the nul hypothesis</t>
  </si>
  <si>
    <t>We say that the performance of IP was same as that of NC</t>
  </si>
  <si>
    <t>Maximum</t>
  </si>
  <si>
    <t>Standard Deviation</t>
  </si>
  <si>
    <t>Minimum</t>
  </si>
  <si>
    <t>F-Test Two-Sample for Variances</t>
  </si>
  <si>
    <t>P(F&lt;=f) one-tail</t>
  </si>
  <si>
    <t>F Critical one-tail</t>
  </si>
  <si>
    <t>t-Test: Paired Two Sample for Means</t>
  </si>
  <si>
    <t>Pearson Correlation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</si>
</sst>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
    <numFmt numFmtId="166" formatCode="0.0000000"/>
    <numFmt numFmtId="167" formatCode="0.0000"/>
  </numFmts>
  <fonts count="8" x14ac:knownFonts="1">
    <font>
      <sz val="11"/>
      <color theme="1"/>
      <name val="Calibri"/>
      <family val="2"/>
      <scheme val="minor"/>
    </font>
    <font>
      <b/>
      <sz val="11"/>
      <color theme="1"/>
      <name val="Calibri"/>
      <family val="2"/>
      <scheme val="minor"/>
    </font>
    <font>
      <sz val="11"/>
      <color rgb="FFFF0000"/>
      <name val="Calibri"/>
      <family val="2"/>
      <scheme val="minor"/>
    </font>
    <font>
      <sz val="11"/>
      <color theme="1"/>
      <name val="Symbol"/>
      <family val="1"/>
      <charset val="2"/>
    </font>
    <font>
      <i/>
      <sz val="11"/>
      <color theme="1"/>
      <name val="Calibri"/>
      <family val="2"/>
      <scheme val="minor"/>
    </font>
    <font>
      <sz val="11"/>
      <color theme="1"/>
      <name val="Calibri"/>
      <family val="2"/>
    </font>
    <font>
      <sz val="12"/>
      <color theme="1"/>
      <name val="Calibri"/>
      <family val="2"/>
      <scheme val="minor"/>
    </font>
    <font>
      <i/>
      <sz val="12"/>
      <color theme="1"/>
      <name val="Calibri"/>
      <family val="2"/>
      <scheme val="minor"/>
    </font>
  </fonts>
  <fills count="8">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2" borderId="0" xfId="0" applyFill="1"/>
    <xf numFmtId="164" fontId="0" fillId="2" borderId="0" xfId="0" applyNumberFormat="1" applyFill="1"/>
    <xf numFmtId="165" fontId="0" fillId="2" borderId="0" xfId="0" applyNumberFormat="1" applyFill="1"/>
    <xf numFmtId="0" fontId="0" fillId="3" borderId="0" xfId="0" applyFill="1"/>
    <xf numFmtId="2" fontId="0" fillId="3" borderId="0" xfId="0" applyNumberFormat="1" applyFill="1"/>
    <xf numFmtId="0" fontId="0" fillId="4" borderId="0" xfId="0" applyFill="1"/>
    <xf numFmtId="2" fontId="0" fillId="4" borderId="0" xfId="0" applyNumberFormat="1" applyFill="1"/>
    <xf numFmtId="0" fontId="1" fillId="2" borderId="0" xfId="0" applyFont="1" applyFill="1"/>
    <xf numFmtId="0" fontId="1" fillId="3" borderId="0" xfId="0" applyFont="1" applyFill="1" applyAlignment="1">
      <alignment horizontal="center" wrapText="1"/>
    </xf>
    <xf numFmtId="0" fontId="2" fillId="5" borderId="1" xfId="0" applyFont="1" applyFill="1" applyBorder="1"/>
    <xf numFmtId="0" fontId="0" fillId="5" borderId="2" xfId="0" applyFill="1" applyBorder="1"/>
    <xf numFmtId="2" fontId="0" fillId="5" borderId="2" xfId="0" applyNumberFormat="1" applyFill="1" applyBorder="1"/>
    <xf numFmtId="0" fontId="0" fillId="5" borderId="3" xfId="0" applyFill="1" applyBorder="1"/>
    <xf numFmtId="0" fontId="0" fillId="5" borderId="4" xfId="0" applyFill="1" applyBorder="1"/>
    <xf numFmtId="0" fontId="0" fillId="5" borderId="0" xfId="0" applyFill="1"/>
    <xf numFmtId="164" fontId="0" fillId="5" borderId="0" xfId="0" applyNumberFormat="1" applyFill="1"/>
    <xf numFmtId="0" fontId="0" fillId="5" borderId="5" xfId="0" applyFill="1" applyBorder="1"/>
    <xf numFmtId="0" fontId="2" fillId="5" borderId="4" xfId="0" applyFont="1" applyFill="1" applyBorder="1"/>
    <xf numFmtId="166" fontId="0" fillId="5" borderId="0" xfId="0" applyNumberFormat="1" applyFill="1"/>
    <xf numFmtId="0" fontId="2" fillId="5" borderId="6" xfId="0" applyFont="1" applyFill="1" applyBorder="1"/>
    <xf numFmtId="0" fontId="0" fillId="5" borderId="7" xfId="0" applyFill="1" applyBorder="1"/>
    <xf numFmtId="0" fontId="0" fillId="5" borderId="8" xfId="0" applyFill="1" applyBorder="1"/>
    <xf numFmtId="0" fontId="4" fillId="5" borderId="9" xfId="0" applyFont="1" applyFill="1" applyBorder="1" applyAlignment="1">
      <alignment horizontal="center"/>
    </xf>
    <xf numFmtId="0" fontId="4" fillId="5" borderId="10" xfId="0" applyFont="1" applyFill="1" applyBorder="1" applyAlignment="1">
      <alignment horizontal="center"/>
    </xf>
    <xf numFmtId="0" fontId="0" fillId="5" borderId="11" xfId="0" applyFill="1" applyBorder="1"/>
    <xf numFmtId="0" fontId="0" fillId="5" borderId="11" xfId="0" applyFill="1" applyBorder="1" applyAlignment="1">
      <alignment horizontal="center" wrapText="1"/>
    </xf>
    <xf numFmtId="167" fontId="0" fillId="5" borderId="11" xfId="0" applyNumberFormat="1" applyFill="1" applyBorder="1"/>
    <xf numFmtId="164" fontId="0" fillId="5" borderId="11" xfId="0" applyNumberFormat="1" applyFill="1" applyBorder="1"/>
    <xf numFmtId="0" fontId="0" fillId="5" borderId="6" xfId="0" applyFill="1" applyBorder="1"/>
    <xf numFmtId="0" fontId="0" fillId="0" borderId="7" xfId="0" applyBorder="1"/>
    <xf numFmtId="0" fontId="4" fillId="0" borderId="9" xfId="0" applyFont="1" applyBorder="1" applyAlignment="1">
      <alignment horizontal="center"/>
    </xf>
    <xf numFmtId="0" fontId="0" fillId="6" borderId="0" xfId="0" applyFill="1"/>
    <xf numFmtId="0" fontId="0" fillId="7" borderId="0" xfId="0" applyFill="1"/>
    <xf numFmtId="0" fontId="6" fillId="6" borderId="0" xfId="0" applyFont="1" applyFill="1"/>
    <xf numFmtId="0" fontId="7" fillId="6" borderId="9" xfId="0" applyFont="1" applyFill="1" applyBorder="1" applyAlignment="1">
      <alignment horizontal="center"/>
    </xf>
    <xf numFmtId="0" fontId="6" fillId="6" borderId="7"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a:t>
            </a:r>
            <a:r>
              <a:rPr lang="en-US" baseline="0"/>
              <a:t> of Usefulness of Services Provided</a:t>
            </a:r>
            <a:endParaRPr lang="en-US"/>
          </a:p>
        </c:rich>
      </c:tx>
      <c:layout>
        <c:manualLayout>
          <c:xMode val="edge"/>
          <c:yMode val="edge"/>
          <c:x val="0.18449058630885187"/>
          <c:y val="2.9548858519346254E-2"/>
        </c:manualLayout>
      </c:layout>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cat>
            <c:strRef>
              <c:f>'Q1'!$A$154:$G$154</c:f>
              <c:strCache>
                <c:ptCount val="6"/>
                <c:pt idx="0">
                  <c:v>4.4</c:v>
                </c:pt>
                <c:pt idx="1">
                  <c:v>4.65</c:v>
                </c:pt>
                <c:pt idx="2">
                  <c:v>4.75</c:v>
                </c:pt>
                <c:pt idx="3">
                  <c:v>5</c:v>
                </c:pt>
                <c:pt idx="4">
                  <c:v>4.7</c:v>
                </c:pt>
                <c:pt idx="5">
                  <c:v>Maximum</c:v>
                </c:pt>
              </c:strCache>
            </c:strRef>
          </c:cat>
          <c:val>
            <c:numRef>
              <c:f>'Q1'!$A$155:$G$155</c:f>
              <c:numCache>
                <c:formatCode>General</c:formatCode>
                <c:ptCount val="7"/>
                <c:pt idx="0">
                  <c:v>2.9988666666666663</c:v>
                </c:pt>
                <c:pt idx="1">
                  <c:v>3.1684000000000014</c:v>
                </c:pt>
                <c:pt idx="2">
                  <c:v>3.2753333333333328</c:v>
                </c:pt>
                <c:pt idx="3">
                  <c:v>3.5133333333333332</c:v>
                </c:pt>
                <c:pt idx="4">
                  <c:v>3.2389833333333331</c:v>
                </c:pt>
                <c:pt idx="5">
                  <c:v>0</c:v>
                </c:pt>
              </c:numCache>
            </c:numRef>
          </c:val>
          <c:extLst xmlns:c16r2="http://schemas.microsoft.com/office/drawing/2015/06/chart">
            <c:ext xmlns:c16="http://schemas.microsoft.com/office/drawing/2014/chart" uri="{C3380CC4-5D6E-409C-BE32-E72D297353CC}">
              <c16:uniqueId val="{00000000-28D5-49E0-A4E9-5B46AD8500C5}"/>
            </c:ext>
          </c:extLst>
        </c:ser>
        <c:ser>
          <c:idx val="1"/>
          <c:order val="1"/>
          <c:spPr>
            <a:solidFill>
              <a:schemeClr val="accent2"/>
            </a:solidFill>
            <a:ln>
              <a:noFill/>
            </a:ln>
            <a:effectLst/>
          </c:spPr>
          <c:invertIfNegative val="0"/>
          <c:cat>
            <c:strRef>
              <c:f>'Q1'!$A$154:$G$154</c:f>
              <c:strCache>
                <c:ptCount val="6"/>
                <c:pt idx="0">
                  <c:v>4.4</c:v>
                </c:pt>
                <c:pt idx="1">
                  <c:v>4.65</c:v>
                </c:pt>
                <c:pt idx="2">
                  <c:v>4.75</c:v>
                </c:pt>
                <c:pt idx="3">
                  <c:v>5</c:v>
                </c:pt>
                <c:pt idx="4">
                  <c:v>4.7</c:v>
                </c:pt>
                <c:pt idx="5">
                  <c:v>Maximum</c:v>
                </c:pt>
              </c:strCache>
            </c:strRef>
          </c:cat>
          <c:val>
            <c:numRef>
              <c:f>'Q1'!$A$156:$G$156</c:f>
              <c:numCache>
                <c:formatCode>General</c:formatCode>
                <c:ptCount val="7"/>
                <c:pt idx="0">
                  <c:v>0.91128166743599759</c:v>
                </c:pt>
                <c:pt idx="1">
                  <c:v>0.91884307180498692</c:v>
                </c:pt>
                <c:pt idx="2">
                  <c:v>0.92868577608011194</c:v>
                </c:pt>
                <c:pt idx="3">
                  <c:v>0.91558516636521003</c:v>
                </c:pt>
                <c:pt idx="4">
                  <c:v>0.915985189383554</c:v>
                </c:pt>
                <c:pt idx="5">
                  <c:v>0</c:v>
                </c:pt>
              </c:numCache>
            </c:numRef>
          </c:val>
          <c:extLst xmlns:c16r2="http://schemas.microsoft.com/office/drawing/2015/06/chart">
            <c:ext xmlns:c16="http://schemas.microsoft.com/office/drawing/2014/chart" uri="{C3380CC4-5D6E-409C-BE32-E72D297353CC}">
              <c16:uniqueId val="{00000001-28D5-49E0-A4E9-5B46AD8500C5}"/>
            </c:ext>
          </c:extLst>
        </c:ser>
        <c:ser>
          <c:idx val="2"/>
          <c:order val="2"/>
          <c:spPr>
            <a:solidFill>
              <a:schemeClr val="accent3"/>
            </a:solidFill>
            <a:ln>
              <a:noFill/>
            </a:ln>
            <a:effectLst/>
          </c:spPr>
          <c:invertIfNegative val="0"/>
          <c:cat>
            <c:strRef>
              <c:f>'Q1'!$A$154:$G$154</c:f>
              <c:strCache>
                <c:ptCount val="6"/>
                <c:pt idx="0">
                  <c:v>4.4</c:v>
                </c:pt>
                <c:pt idx="1">
                  <c:v>4.65</c:v>
                </c:pt>
                <c:pt idx="2">
                  <c:v>4.75</c:v>
                </c:pt>
                <c:pt idx="3">
                  <c:v>5</c:v>
                </c:pt>
                <c:pt idx="4">
                  <c:v>4.7</c:v>
                </c:pt>
                <c:pt idx="5">
                  <c:v>Maximum</c:v>
                </c:pt>
              </c:strCache>
            </c:strRef>
          </c:cat>
          <c:val>
            <c:numRef>
              <c:f>'Q1'!$A$157:$G$157</c:f>
              <c:numCache>
                <c:formatCode>General</c:formatCode>
                <c:ptCount val="7"/>
                <c:pt idx="0">
                  <c:v>0.83043427740493214</c:v>
                </c:pt>
                <c:pt idx="1">
                  <c:v>0.84427259060402438</c:v>
                </c:pt>
                <c:pt idx="2">
                  <c:v>0.86245727069351974</c:v>
                </c:pt>
                <c:pt idx="3">
                  <c:v>0.83829619686800938</c:v>
                </c:pt>
                <c:pt idx="4">
                  <c:v>0.83902886717002523</c:v>
                </c:pt>
                <c:pt idx="5">
                  <c:v>0</c:v>
                </c:pt>
              </c:numCache>
            </c:numRef>
          </c:val>
          <c:extLst xmlns:c16r2="http://schemas.microsoft.com/office/drawing/2015/06/chart">
            <c:ext xmlns:c16="http://schemas.microsoft.com/office/drawing/2014/chart" uri="{C3380CC4-5D6E-409C-BE32-E72D297353CC}">
              <c16:uniqueId val="{00000002-28D5-49E0-A4E9-5B46AD8500C5}"/>
            </c:ext>
          </c:extLst>
        </c:ser>
        <c:dLbls>
          <c:showLegendKey val="0"/>
          <c:showVal val="0"/>
          <c:showCatName val="0"/>
          <c:showSerName val="0"/>
          <c:showPercent val="0"/>
          <c:showBubbleSize val="0"/>
        </c:dLbls>
        <c:gapWidth val="219"/>
        <c:overlap val="-27"/>
        <c:axId val="201614080"/>
        <c:axId val="201616000"/>
      </c:barChart>
      <c:lineChart>
        <c:grouping val="standard"/>
        <c:varyColors val="0"/>
        <c:ser>
          <c:idx val="3"/>
          <c:order val="3"/>
          <c:spPr>
            <a:ln w="28575" cap="rnd">
              <a:solidFill>
                <a:schemeClr val="accent4"/>
              </a:solidFill>
              <a:round/>
            </a:ln>
            <a:effectLst/>
          </c:spPr>
          <c:marker>
            <c:symbol val="none"/>
          </c:marker>
          <c:cat>
            <c:strRef>
              <c:f>'Q1'!$A$154:$G$154</c:f>
              <c:strCache>
                <c:ptCount val="6"/>
                <c:pt idx="0">
                  <c:v>4.4</c:v>
                </c:pt>
                <c:pt idx="1">
                  <c:v>4.65</c:v>
                </c:pt>
                <c:pt idx="2">
                  <c:v>4.75</c:v>
                </c:pt>
                <c:pt idx="3">
                  <c:v>5</c:v>
                </c:pt>
                <c:pt idx="4">
                  <c:v>4.7</c:v>
                </c:pt>
                <c:pt idx="5">
                  <c:v>Maximum</c:v>
                </c:pt>
              </c:strCache>
            </c:strRef>
          </c:cat>
          <c:val>
            <c:numRef>
              <c:f>'Q1'!$A$158:$G$158</c:f>
              <c:numCache>
                <c:formatCode>General</c:formatCode>
                <c:ptCount val="7"/>
                <c:pt idx="0">
                  <c:v>1</c:v>
                </c:pt>
                <c:pt idx="1">
                  <c:v>1</c:v>
                </c:pt>
                <c:pt idx="2">
                  <c:v>1</c:v>
                </c:pt>
                <c:pt idx="3">
                  <c:v>1</c:v>
                </c:pt>
                <c:pt idx="4">
                  <c:v>1</c:v>
                </c:pt>
                <c:pt idx="5">
                  <c:v>0</c:v>
                </c:pt>
              </c:numCache>
            </c:numRef>
          </c:val>
          <c:smooth val="0"/>
          <c:extLst xmlns:c16r2="http://schemas.microsoft.com/office/drawing/2015/06/chart">
            <c:ext xmlns:c16="http://schemas.microsoft.com/office/drawing/2014/chart" uri="{C3380CC4-5D6E-409C-BE32-E72D297353CC}">
              <c16:uniqueId val="{00000003-28D5-49E0-A4E9-5B46AD8500C5}"/>
            </c:ext>
          </c:extLst>
        </c:ser>
        <c:dLbls>
          <c:showLegendKey val="0"/>
          <c:showVal val="0"/>
          <c:showCatName val="0"/>
          <c:showSerName val="0"/>
          <c:showPercent val="0"/>
          <c:showBubbleSize val="0"/>
        </c:dLbls>
        <c:marker val="1"/>
        <c:smooth val="0"/>
        <c:axId val="201614080"/>
        <c:axId val="201616000"/>
      </c:lineChart>
      <c:catAx>
        <c:axId val="20161408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one</a:t>
                </a:r>
                <a:r>
                  <a:rPr lang="en-US" baseline="0"/>
                  <a:t>-on-one  Workshops     I. Packages   Funding    Satisfaction   </a:t>
                </a:r>
                <a:endParaRPr lang="en-US"/>
              </a:p>
            </c:rich>
          </c:tx>
          <c:layout>
            <c:manualLayout>
              <c:xMode val="edge"/>
              <c:yMode val="edge"/>
              <c:x val="0.1290320979794625"/>
              <c:y val="0.8522816130664411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616000"/>
        <c:crosses val="autoZero"/>
        <c:auto val="1"/>
        <c:lblAlgn val="ctr"/>
        <c:lblOffset val="100"/>
        <c:noMultiLvlLbl val="0"/>
      </c:catAx>
      <c:valAx>
        <c:axId val="201616000"/>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614080"/>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Entry>
      <c:layout>
        <c:manualLayout>
          <c:xMode val="edge"/>
          <c:yMode val="edge"/>
          <c:x val="0.15024382497347649"/>
          <c:y val="0.91894363448649308"/>
          <c:w val="0.63661217100820577"/>
          <c:h val="8.105636551350696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Relationship Between Usefulness of Funding Received and Client Satisfaction of Government After Receiving Consultation</a:t>
            </a:r>
            <a:endParaRPr lang="en-US" b="1"/>
          </a:p>
        </c:rich>
      </c:tx>
      <c:layout/>
      <c:overlay val="0"/>
      <c:spPr>
        <a:noFill/>
        <a:ln>
          <a:noFill/>
        </a:ln>
        <a:effectLst/>
      </c:spPr>
    </c:title>
    <c:autoTitleDeleted val="0"/>
    <c:plotArea>
      <c:layout/>
      <c:barChart>
        <c:barDir val="bar"/>
        <c:grouping val="clustered"/>
        <c:varyColors val="0"/>
        <c:ser>
          <c:idx val="0"/>
          <c:order val="0"/>
          <c:tx>
            <c:strRef>
              <c:f>'Q2'!$H$31</c:f>
              <c:strCache>
                <c:ptCount val="1"/>
                <c:pt idx="0">
                  <c:v>HSD</c:v>
                </c:pt>
              </c:strCache>
            </c:strRef>
          </c:tx>
          <c:spPr>
            <a:solidFill>
              <a:schemeClr val="accent1"/>
            </a:solidFill>
            <a:ln>
              <a:noFill/>
            </a:ln>
            <a:effectLst/>
          </c:spPr>
          <c:invertIfNegative val="0"/>
          <c:cat>
            <c:strRef>
              <c:f>'Q2'!$G$32:$G$37</c:f>
              <c:strCache>
                <c:ptCount val="6"/>
                <c:pt idx="0">
                  <c:v>Consultation - workshop</c:v>
                </c:pt>
                <c:pt idx="1">
                  <c:v>Consultation - packages</c:v>
                </c:pt>
                <c:pt idx="2">
                  <c:v>Consultation- funding</c:v>
                </c:pt>
                <c:pt idx="3">
                  <c:v>Workshop - pakages</c:v>
                </c:pt>
                <c:pt idx="4">
                  <c:v>Workshop- funding</c:v>
                </c:pt>
                <c:pt idx="5">
                  <c:v>Packages- funding</c:v>
                </c:pt>
              </c:strCache>
            </c:strRef>
          </c:cat>
          <c:val>
            <c:numRef>
              <c:f>'Q2'!$H$32:$H$37</c:f>
              <c:numCache>
                <c:formatCode>0.0000</c:formatCode>
                <c:ptCount val="6"/>
                <c:pt idx="0">
                  <c:v>2.0421535030201349E-2</c:v>
                </c:pt>
                <c:pt idx="1">
                  <c:v>2.0421535030201349E-2</c:v>
                </c:pt>
                <c:pt idx="2">
                  <c:v>2.0421535030201349E-2</c:v>
                </c:pt>
                <c:pt idx="3">
                  <c:v>2.0421535030201349E-2</c:v>
                </c:pt>
                <c:pt idx="4">
                  <c:v>2.0421535030201349E-2</c:v>
                </c:pt>
                <c:pt idx="5">
                  <c:v>2.0421535030201349E-2</c:v>
                </c:pt>
              </c:numCache>
            </c:numRef>
          </c:val>
          <c:extLst xmlns:c16r2="http://schemas.microsoft.com/office/drawing/2015/06/chart">
            <c:ext xmlns:c16="http://schemas.microsoft.com/office/drawing/2014/chart" uri="{C3380CC4-5D6E-409C-BE32-E72D297353CC}">
              <c16:uniqueId val="{00000000-A8F9-4528-85B6-B3A1BC8D824F}"/>
            </c:ext>
          </c:extLst>
        </c:ser>
        <c:ser>
          <c:idx val="1"/>
          <c:order val="1"/>
          <c:tx>
            <c:strRef>
              <c:f>'Q2'!$I$31</c:f>
              <c:strCache>
                <c:ptCount val="1"/>
                <c:pt idx="0">
                  <c:v>Difference in mean</c:v>
                </c:pt>
              </c:strCache>
            </c:strRef>
          </c:tx>
          <c:spPr>
            <a:solidFill>
              <a:schemeClr val="accent2"/>
            </a:solidFill>
            <a:ln>
              <a:noFill/>
            </a:ln>
            <a:effectLst/>
          </c:spPr>
          <c:invertIfNegative val="0"/>
          <c:cat>
            <c:strRef>
              <c:f>'Q2'!$G$32:$G$37</c:f>
              <c:strCache>
                <c:ptCount val="6"/>
                <c:pt idx="0">
                  <c:v>Consultation - workshop</c:v>
                </c:pt>
                <c:pt idx="1">
                  <c:v>Consultation - packages</c:v>
                </c:pt>
                <c:pt idx="2">
                  <c:v>Consultation- funding</c:v>
                </c:pt>
                <c:pt idx="3">
                  <c:v>Workshop - pakages</c:v>
                </c:pt>
                <c:pt idx="4">
                  <c:v>Workshop- funding</c:v>
                </c:pt>
                <c:pt idx="5">
                  <c:v>Packages- funding</c:v>
                </c:pt>
              </c:strCache>
            </c:strRef>
          </c:cat>
          <c:val>
            <c:numRef>
              <c:f>'Q2'!$I$32:$I$37</c:f>
              <c:numCache>
                <c:formatCode>0.000</c:formatCode>
                <c:ptCount val="6"/>
                <c:pt idx="0">
                  <c:v>0.16953333333333509</c:v>
                </c:pt>
                <c:pt idx="1">
                  <c:v>0.27646666666666642</c:v>
                </c:pt>
                <c:pt idx="2">
                  <c:v>0.51446666666666685</c:v>
                </c:pt>
                <c:pt idx="3">
                  <c:v>0.10693333333333133</c:v>
                </c:pt>
                <c:pt idx="4">
                  <c:v>0.23800000000000043</c:v>
                </c:pt>
                <c:pt idx="5">
                  <c:v>0.23800000000000043</c:v>
                </c:pt>
              </c:numCache>
            </c:numRef>
          </c:val>
          <c:extLst xmlns:c16r2="http://schemas.microsoft.com/office/drawing/2015/06/chart">
            <c:ext xmlns:c16="http://schemas.microsoft.com/office/drawing/2014/chart" uri="{C3380CC4-5D6E-409C-BE32-E72D297353CC}">
              <c16:uniqueId val="{00000001-A8F9-4528-85B6-B3A1BC8D824F}"/>
            </c:ext>
          </c:extLst>
        </c:ser>
        <c:ser>
          <c:idx val="2"/>
          <c:order val="2"/>
          <c:tx>
            <c:strRef>
              <c:f>'Q2'!$J$31</c:f>
              <c:strCache>
                <c:ptCount val="1"/>
                <c:pt idx="0">
                  <c:v>Difference significant/
not significant</c:v>
                </c:pt>
              </c:strCache>
            </c:strRef>
          </c:tx>
          <c:spPr>
            <a:solidFill>
              <a:schemeClr val="accent3"/>
            </a:solidFill>
            <a:ln>
              <a:noFill/>
            </a:ln>
            <a:effectLst/>
          </c:spPr>
          <c:invertIfNegative val="0"/>
          <c:cat>
            <c:strRef>
              <c:f>'Q2'!$G$32:$G$37</c:f>
              <c:strCache>
                <c:ptCount val="6"/>
                <c:pt idx="0">
                  <c:v>Consultation - workshop</c:v>
                </c:pt>
                <c:pt idx="1">
                  <c:v>Consultation - packages</c:v>
                </c:pt>
                <c:pt idx="2">
                  <c:v>Consultation- funding</c:v>
                </c:pt>
                <c:pt idx="3">
                  <c:v>Workshop - pakages</c:v>
                </c:pt>
                <c:pt idx="4">
                  <c:v>Workshop- funding</c:v>
                </c:pt>
                <c:pt idx="5">
                  <c:v>Packages- funding</c:v>
                </c:pt>
              </c:strCache>
            </c:strRef>
          </c:cat>
          <c:val>
            <c:numRef>
              <c:f>'Q2'!$J$32:$J$37</c:f>
              <c:numCache>
                <c:formatCode>General</c:formatCode>
                <c:ptCount val="6"/>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2-A8F9-4528-85B6-B3A1BC8D824F}"/>
            </c:ext>
          </c:extLst>
        </c:ser>
        <c:dLbls>
          <c:showLegendKey val="0"/>
          <c:showVal val="0"/>
          <c:showCatName val="0"/>
          <c:showSerName val="0"/>
          <c:showPercent val="0"/>
          <c:showBubbleSize val="0"/>
        </c:dLbls>
        <c:gapWidth val="182"/>
        <c:axId val="206495744"/>
        <c:axId val="206497280"/>
      </c:barChart>
      <c:catAx>
        <c:axId val="2064957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497280"/>
        <c:crosses val="autoZero"/>
        <c:auto val="1"/>
        <c:lblAlgn val="ctr"/>
        <c:lblOffset val="100"/>
        <c:noMultiLvlLbl val="0"/>
      </c:catAx>
      <c:valAx>
        <c:axId val="206497280"/>
        <c:scaling>
          <c:orientation val="minMax"/>
        </c:scaling>
        <c:delete val="0"/>
        <c:axPos val="b"/>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49574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9</xdr:col>
      <xdr:colOff>386601</xdr:colOff>
      <xdr:row>1</xdr:row>
      <xdr:rowOff>875178</xdr:rowOff>
    </xdr:from>
    <xdr:to>
      <xdr:col>16</xdr:col>
      <xdr:colOff>212910</xdr:colOff>
      <xdr:row>26</xdr:row>
      <xdr:rowOff>56029</xdr:rowOff>
    </xdr:to>
    <xdr:graphicFrame macro="">
      <xdr:nvGraphicFramePr>
        <xdr:cNvPr id="2" name="Chart 1">
          <a:extLst>
            <a:ext uri="{FF2B5EF4-FFF2-40B4-BE49-F238E27FC236}">
              <a16:creationId xmlns:a16="http://schemas.microsoft.com/office/drawing/2014/main" xmlns="" id="{CBBF1E19-03B5-4364-95E7-E9D8D51F57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481852</xdr:colOff>
      <xdr:row>28</xdr:row>
      <xdr:rowOff>145675</xdr:rowOff>
    </xdr:from>
    <xdr:to>
      <xdr:col>13</xdr:col>
      <xdr:colOff>44822</xdr:colOff>
      <xdr:row>36</xdr:row>
      <xdr:rowOff>33616</xdr:rowOff>
    </xdr:to>
    <xdr:sp macro="" textlink="">
      <xdr:nvSpPr>
        <xdr:cNvPr id="3" name="TextBox 2">
          <a:extLst>
            <a:ext uri="{FF2B5EF4-FFF2-40B4-BE49-F238E27FC236}">
              <a16:creationId xmlns:a16="http://schemas.microsoft.com/office/drawing/2014/main" xmlns="" id="{57B4ADC7-1724-44E0-8317-2318C7CAFE6F}"/>
            </a:ext>
          </a:extLst>
        </xdr:cNvPr>
        <xdr:cNvSpPr txBox="1"/>
      </xdr:nvSpPr>
      <xdr:spPr>
        <a:xfrm>
          <a:off x="4538381" y="6264087"/>
          <a:ext cx="7933765" cy="141194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From the graph, One to one consultations have the lowest maximum value compared to the other methods of servives provided. Funding has the largest Maximum value which is 5. And this proves that Funding is the most effective of all the 4 methods. 									The one on one consultation</a:t>
          </a:r>
          <a:r>
            <a:rPr lang="en-US" sz="1200" baseline="0"/>
            <a:t> is also useful from the data since it's mean is significant when compared to the Clients Satisfaction with Govenrment after Receiving Consultation and it is therefore useful since it boosts the satisfaction of government clients which is good for the government.</a:t>
          </a:r>
          <a:endParaRPr lang="en-US"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828675</xdr:colOff>
      <xdr:row>40</xdr:row>
      <xdr:rowOff>180975</xdr:rowOff>
    </xdr:from>
    <xdr:to>
      <xdr:col>13</xdr:col>
      <xdr:colOff>57150</xdr:colOff>
      <xdr:row>48</xdr:row>
      <xdr:rowOff>180975</xdr:rowOff>
    </xdr:to>
    <xdr:sp macro="" textlink="">
      <xdr:nvSpPr>
        <xdr:cNvPr id="3" name="TextBox 2">
          <a:extLst>
            <a:ext uri="{FF2B5EF4-FFF2-40B4-BE49-F238E27FC236}">
              <a16:creationId xmlns:a16="http://schemas.microsoft.com/office/drawing/2014/main" xmlns="" id="{9A7C8EBA-5DB8-406E-B43C-2EFF434AC9AA}"/>
            </a:ext>
          </a:extLst>
        </xdr:cNvPr>
        <xdr:cNvSpPr txBox="1"/>
      </xdr:nvSpPr>
      <xdr:spPr>
        <a:xfrm>
          <a:off x="3790950" y="8439150"/>
          <a:ext cx="8001000" cy="1524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Now, government wants to compare all the methods given in the data sets. For comparing all the methods in the data sets, we need to use the one way analysis for variances or ANOVA.</a:t>
          </a:r>
        </a:p>
        <a:p>
          <a:r>
            <a:rPr lang="en-US"/>
            <a:t>The null and alternative hypothesis for this test is given as below:</a:t>
          </a:r>
        </a:p>
        <a:p>
          <a:r>
            <a:rPr lang="en-US"/>
            <a:t>Null hypothesis: H</a:t>
          </a:r>
          <a:r>
            <a:rPr lang="en-US" baseline="-25000"/>
            <a:t>0</a:t>
          </a:r>
          <a:r>
            <a:rPr lang="en-US"/>
            <a:t>: There is no significant difference in the averages for scores for different methods.</a:t>
          </a:r>
        </a:p>
        <a:p>
          <a:r>
            <a:rPr lang="en-US"/>
            <a:t>Alternative hypothesis: H</a:t>
          </a:r>
          <a:r>
            <a:rPr lang="en-US" baseline="-25000"/>
            <a:t>a</a:t>
          </a:r>
          <a:r>
            <a:rPr lang="en-US"/>
            <a:t>: There is a significant difference in the averages for scores for different methods.</a:t>
          </a:r>
        </a:p>
        <a:p>
          <a:r>
            <a:rPr lang="en-US"/>
            <a:t>The significance level is given as 5% or alpha = 0.05.</a:t>
          </a:r>
        </a:p>
        <a:p>
          <a:endParaRPr lang="en-US" sz="1100"/>
        </a:p>
        <a:p>
          <a:endParaRPr lang="en-US" sz="1100"/>
        </a:p>
      </xdr:txBody>
    </xdr:sp>
    <xdr:clientData/>
  </xdr:twoCellAnchor>
  <xdr:twoCellAnchor>
    <xdr:from>
      <xdr:col>5</xdr:col>
      <xdr:colOff>0</xdr:colOff>
      <xdr:row>49</xdr:row>
      <xdr:rowOff>66675</xdr:rowOff>
    </xdr:from>
    <xdr:to>
      <xdr:col>13</xdr:col>
      <xdr:colOff>9525</xdr:colOff>
      <xdr:row>53</xdr:row>
      <xdr:rowOff>9525</xdr:rowOff>
    </xdr:to>
    <xdr:sp macro="" textlink="">
      <xdr:nvSpPr>
        <xdr:cNvPr id="4" name="TextBox 3">
          <a:extLst>
            <a:ext uri="{FF2B5EF4-FFF2-40B4-BE49-F238E27FC236}">
              <a16:creationId xmlns:a16="http://schemas.microsoft.com/office/drawing/2014/main" xmlns="" id="{4EC63D2D-949A-4F47-8236-BB8F7C15DF9D}"/>
            </a:ext>
          </a:extLst>
        </xdr:cNvPr>
        <xdr:cNvSpPr txBox="1"/>
      </xdr:nvSpPr>
      <xdr:spPr>
        <a:xfrm>
          <a:off x="3800475" y="10039350"/>
          <a:ext cx="7943850" cy="7048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Here, we get the p-value less than the given level of significance so we reject the null hypothesis that there is no significant difference in the averages for scores for different methods. This means we concluded that there is a significant difference in the averages for scores for different methods.</a:t>
          </a:r>
          <a:endParaRPr lang="en-US" sz="1100"/>
        </a:p>
      </xdr:txBody>
    </xdr:sp>
    <xdr:clientData/>
  </xdr:twoCellAnchor>
  <xdr:twoCellAnchor>
    <xdr:from>
      <xdr:col>13</xdr:col>
      <xdr:colOff>161924</xdr:colOff>
      <xdr:row>1</xdr:row>
      <xdr:rowOff>90487</xdr:rowOff>
    </xdr:from>
    <xdr:to>
      <xdr:col>21</xdr:col>
      <xdr:colOff>838199</xdr:colOff>
      <xdr:row>19</xdr:row>
      <xdr:rowOff>0</xdr:rowOff>
    </xdr:to>
    <xdr:graphicFrame macro="">
      <xdr:nvGraphicFramePr>
        <xdr:cNvPr id="2" name="Chart 1">
          <a:extLst>
            <a:ext uri="{FF2B5EF4-FFF2-40B4-BE49-F238E27FC236}">
              <a16:creationId xmlns:a16="http://schemas.microsoft.com/office/drawing/2014/main" xmlns="" id="{0D55DA5E-396C-424E-8A9A-E0E5F609D4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266701</xdr:colOff>
      <xdr:row>19</xdr:row>
      <xdr:rowOff>180975</xdr:rowOff>
    </xdr:from>
    <xdr:to>
      <xdr:col>22</xdr:col>
      <xdr:colOff>1</xdr:colOff>
      <xdr:row>23</xdr:row>
      <xdr:rowOff>133350</xdr:rowOff>
    </xdr:to>
    <xdr:sp macro="" textlink="">
      <xdr:nvSpPr>
        <xdr:cNvPr id="5" name="TextBox 4">
          <a:extLst>
            <a:ext uri="{FF2B5EF4-FFF2-40B4-BE49-F238E27FC236}">
              <a16:creationId xmlns:a16="http://schemas.microsoft.com/office/drawing/2014/main" xmlns="" id="{22B4845C-9681-40F3-8E44-32142BB65FF7}"/>
            </a:ext>
          </a:extLst>
        </xdr:cNvPr>
        <xdr:cNvSpPr txBox="1"/>
      </xdr:nvSpPr>
      <xdr:spPr>
        <a:xfrm>
          <a:off x="12001501" y="4038600"/>
          <a:ext cx="7277100" cy="7239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From the graph, </a:t>
          </a:r>
          <a:r>
            <a:rPr lang="en-US" sz="1200">
              <a:solidFill>
                <a:schemeClr val="dk1"/>
              </a:solidFill>
              <a:effectLst/>
              <a:latin typeface="+mn-lt"/>
              <a:ea typeface="+mn-ea"/>
              <a:cs typeface="+mn-cs"/>
            </a:rPr>
            <a:t>there is a relationship between usefulness of </a:t>
          </a:r>
          <a:r>
            <a:rPr lang="en-US" sz="1200" b="1">
              <a:solidFill>
                <a:schemeClr val="dk1"/>
              </a:solidFill>
              <a:effectLst/>
              <a:latin typeface="+mn-lt"/>
              <a:ea typeface="+mn-ea"/>
              <a:cs typeface="+mn-cs"/>
            </a:rPr>
            <a:t>funding</a:t>
          </a:r>
          <a:r>
            <a:rPr lang="en-US" sz="1200">
              <a:solidFill>
                <a:schemeClr val="dk1"/>
              </a:solidFill>
              <a:effectLst/>
              <a:latin typeface="+mn-lt"/>
              <a:ea typeface="+mn-ea"/>
              <a:cs typeface="+mn-cs"/>
            </a:rPr>
            <a:t> received and </a:t>
          </a:r>
          <a:r>
            <a:rPr lang="en-US" sz="1200" b="1">
              <a:solidFill>
                <a:schemeClr val="dk1"/>
              </a:solidFill>
              <a:effectLst/>
              <a:latin typeface="+mn-lt"/>
              <a:ea typeface="+mn-ea"/>
              <a:cs typeface="+mn-cs"/>
            </a:rPr>
            <a:t>client satisfaction of government after receiving consultation. </a:t>
          </a:r>
          <a:r>
            <a:rPr lang="en-US" sz="1200" b="0">
              <a:solidFill>
                <a:schemeClr val="dk1"/>
              </a:solidFill>
              <a:effectLst/>
              <a:latin typeface="+mn-lt"/>
              <a:ea typeface="+mn-ea"/>
              <a:cs typeface="+mn-cs"/>
            </a:rPr>
            <a:t>It is clear that funding</a:t>
          </a:r>
          <a:r>
            <a:rPr lang="en-US" sz="1200" b="0" baseline="0">
              <a:solidFill>
                <a:schemeClr val="dk1"/>
              </a:solidFill>
              <a:effectLst/>
              <a:latin typeface="+mn-lt"/>
              <a:ea typeface="+mn-ea"/>
              <a:cs typeface="+mn-cs"/>
            </a:rPr>
            <a:t> is higher after consultation compared to other useful services provided.</a:t>
          </a:r>
          <a:endParaRPr lang="en-US" sz="1200" b="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180975</xdr:colOff>
      <xdr:row>2</xdr:row>
      <xdr:rowOff>190500</xdr:rowOff>
    </xdr:from>
    <xdr:to>
      <xdr:col>16</xdr:col>
      <xdr:colOff>510428</xdr:colOff>
      <xdr:row>7</xdr:row>
      <xdr:rowOff>35299</xdr:rowOff>
    </xdr:to>
    <xdr:sp macro="" textlink="">
      <xdr:nvSpPr>
        <xdr:cNvPr id="3" name="TextBox 2">
          <a:extLst>
            <a:ext uri="{FF2B5EF4-FFF2-40B4-BE49-F238E27FC236}">
              <a16:creationId xmlns:a16="http://schemas.microsoft.com/office/drawing/2014/main" xmlns="" id="{92D23B7E-748E-48C2-8194-6AD8872E3522}"/>
            </a:ext>
          </a:extLst>
        </xdr:cNvPr>
        <xdr:cNvSpPr txBox="1"/>
      </xdr:nvSpPr>
      <xdr:spPr>
        <a:xfrm>
          <a:off x="6457950" y="571500"/>
          <a:ext cx="5815853" cy="80682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Here, we get the p-value as 0.0008 which is less than the given level of significance 0.05, so we reject the null hypothesis that population average opinion satisfaction score is 3. This means we conclude that the population average opinion satisfaction score is increased more than 3.</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12</xdr:row>
      <xdr:rowOff>161925</xdr:rowOff>
    </xdr:from>
    <xdr:to>
      <xdr:col>6</xdr:col>
      <xdr:colOff>19050</xdr:colOff>
      <xdr:row>17</xdr:row>
      <xdr:rowOff>180975</xdr:rowOff>
    </xdr:to>
    <xdr:sp macro="" textlink="">
      <xdr:nvSpPr>
        <xdr:cNvPr id="2" name="TextBox 1">
          <a:extLst>
            <a:ext uri="{FF2B5EF4-FFF2-40B4-BE49-F238E27FC236}">
              <a16:creationId xmlns:a16="http://schemas.microsoft.com/office/drawing/2014/main" xmlns="" id="{63836D72-3068-43E3-B749-B63DD474BAC7}"/>
            </a:ext>
          </a:extLst>
        </xdr:cNvPr>
        <xdr:cNvSpPr txBox="1"/>
      </xdr:nvSpPr>
      <xdr:spPr>
        <a:xfrm>
          <a:off x="609600" y="2466975"/>
          <a:ext cx="7448550" cy="9715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From the F-Test table above</a:t>
          </a:r>
          <a:r>
            <a:rPr lang="en-US" sz="1100" baseline="0"/>
            <a:t> used to compare One on One Consultation with Funding, it is clear that Funding is more effective compared to One on One Consultation. Therefore since we noticed a mean of 3.513 FOR Funding which is higher than that of One on One Consultation Which is 2.999, Clients obviously prefer Funding and this tells the Government of Ontario that Funding is more useful compared to One on One Consultation.</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19050</xdr:colOff>
      <xdr:row>13</xdr:row>
      <xdr:rowOff>38100</xdr:rowOff>
    </xdr:from>
    <xdr:to>
      <xdr:col>13</xdr:col>
      <xdr:colOff>0</xdr:colOff>
      <xdr:row>18</xdr:row>
      <xdr:rowOff>38100</xdr:rowOff>
    </xdr:to>
    <xdr:sp macro="" textlink="">
      <xdr:nvSpPr>
        <xdr:cNvPr id="2" name="TextBox 1">
          <a:extLst>
            <a:ext uri="{FF2B5EF4-FFF2-40B4-BE49-F238E27FC236}">
              <a16:creationId xmlns:a16="http://schemas.microsoft.com/office/drawing/2014/main" xmlns="" id="{F28FB2D4-F614-445B-A9CA-44154600392F}"/>
            </a:ext>
          </a:extLst>
        </xdr:cNvPr>
        <xdr:cNvSpPr txBox="1"/>
      </xdr:nvSpPr>
      <xdr:spPr>
        <a:xfrm>
          <a:off x="9229725" y="2743200"/>
          <a:ext cx="3743325" cy="9525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We DO NOT REJECT the null hypothesis in this case since the</a:t>
          </a:r>
          <a:r>
            <a:rPr lang="en-US" sz="1100" baseline="0"/>
            <a:t> P-Value is 0.4496 which is greater than 0.05.             	We therefore conclude that the perfomances of IP's  and NC's are similar or in eqaul.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8"/>
  <sheetViews>
    <sheetView zoomScale="85" zoomScaleNormal="85" workbookViewId="0">
      <selection activeCell="H24" sqref="H24"/>
    </sheetView>
  </sheetViews>
  <sheetFormatPr defaultColWidth="12.5703125" defaultRowHeight="15" x14ac:dyDescent="0.25"/>
  <cols>
    <col min="1" max="1" width="13.85546875" style="1" customWidth="1"/>
    <col min="2" max="2" width="11" style="1" bestFit="1" customWidth="1"/>
    <col min="3" max="3" width="11.42578125" style="1" bestFit="1" customWidth="1"/>
    <col min="4" max="4" width="8.140625" style="2" bestFit="1" customWidth="1"/>
    <col min="5" max="5" width="16.7109375" style="4" customWidth="1"/>
    <col min="6" max="6" width="7.5703125" customWidth="1"/>
    <col min="7" max="7" width="18.140625" customWidth="1"/>
    <col min="8" max="8" width="31.42578125" customWidth="1"/>
    <col min="9" max="9" width="18" customWidth="1"/>
    <col min="10" max="10" width="12.5703125" customWidth="1"/>
  </cols>
  <sheetData>
    <row r="1" spans="1:12" ht="15.95" customHeight="1" x14ac:dyDescent="0.25">
      <c r="A1" s="8" t="s">
        <v>5</v>
      </c>
    </row>
    <row r="2" spans="1:12" ht="75" x14ac:dyDescent="0.25">
      <c r="A2" s="9" t="s">
        <v>1</v>
      </c>
      <c r="B2" s="9" t="s">
        <v>2</v>
      </c>
      <c r="C2" s="9" t="s">
        <v>3</v>
      </c>
      <c r="D2" s="9" t="s">
        <v>4</v>
      </c>
      <c r="E2" s="9" t="s">
        <v>0</v>
      </c>
    </row>
    <row r="3" spans="1:12" ht="15.75" customHeight="1" x14ac:dyDescent="0.25">
      <c r="A3" s="1">
        <v>1</v>
      </c>
      <c r="B3" s="1">
        <v>1</v>
      </c>
      <c r="C3" s="1">
        <v>1</v>
      </c>
      <c r="D3" s="3">
        <v>1</v>
      </c>
      <c r="E3" s="5">
        <f t="shared" ref="E3:E34" si="0">AVERAGE(A3:D3)</f>
        <v>1</v>
      </c>
      <c r="G3" s="34" t="s">
        <v>87</v>
      </c>
      <c r="H3" s="34"/>
      <c r="I3" s="34"/>
      <c r="J3" s="33"/>
      <c r="K3" s="33"/>
      <c r="L3" s="33"/>
    </row>
    <row r="4" spans="1:12" ht="15" customHeight="1" thickBot="1" x14ac:dyDescent="0.3">
      <c r="A4" s="1">
        <v>1</v>
      </c>
      <c r="B4" s="1">
        <v>1</v>
      </c>
      <c r="C4" s="1">
        <v>1.4</v>
      </c>
      <c r="D4" s="3">
        <v>1.5</v>
      </c>
      <c r="E4" s="5">
        <f t="shared" si="0"/>
        <v>1.2250000000000001</v>
      </c>
      <c r="G4" s="34"/>
      <c r="H4" s="34"/>
      <c r="I4" s="34"/>
      <c r="J4" s="33"/>
      <c r="K4" s="33"/>
      <c r="L4" s="33"/>
    </row>
    <row r="5" spans="1:12" ht="15" customHeight="1" x14ac:dyDescent="0.25">
      <c r="A5" s="1">
        <v>1.1000000000000001</v>
      </c>
      <c r="B5" s="1">
        <v>1</v>
      </c>
      <c r="C5" s="1">
        <v>1.58</v>
      </c>
      <c r="D5" s="3">
        <v>1.5</v>
      </c>
      <c r="E5" s="5">
        <f t="shared" si="0"/>
        <v>1.2949999999999999</v>
      </c>
      <c r="G5" s="35"/>
      <c r="H5" s="35" t="s">
        <v>1</v>
      </c>
      <c r="I5" s="35" t="s">
        <v>2</v>
      </c>
      <c r="J5" s="33"/>
      <c r="K5" s="33"/>
      <c r="L5" s="33"/>
    </row>
    <row r="6" spans="1:12" ht="15" customHeight="1" x14ac:dyDescent="0.25">
      <c r="A6" s="1">
        <v>1.2</v>
      </c>
      <c r="B6" s="1">
        <v>1.17</v>
      </c>
      <c r="C6" s="1">
        <v>1.58</v>
      </c>
      <c r="D6" s="3">
        <v>1.5</v>
      </c>
      <c r="E6" s="5">
        <f t="shared" si="0"/>
        <v>1.3625</v>
      </c>
      <c r="G6" s="34" t="s">
        <v>68</v>
      </c>
      <c r="H6" s="34">
        <v>2.9988666666666663</v>
      </c>
      <c r="I6" s="34">
        <v>3.1684000000000014</v>
      </c>
      <c r="J6" s="33"/>
      <c r="K6" s="33"/>
      <c r="L6" s="33"/>
    </row>
    <row r="7" spans="1:12" ht="15" customHeight="1" x14ac:dyDescent="0.25">
      <c r="A7" s="1">
        <v>1.2</v>
      </c>
      <c r="B7" s="1">
        <v>1.17</v>
      </c>
      <c r="C7" s="1">
        <v>1.63</v>
      </c>
      <c r="D7" s="3">
        <v>1.5</v>
      </c>
      <c r="E7" s="5">
        <f t="shared" si="0"/>
        <v>1.375</v>
      </c>
      <c r="G7" s="34" t="s">
        <v>34</v>
      </c>
      <c r="H7" s="34">
        <v>0.83043427740493214</v>
      </c>
      <c r="I7" s="34">
        <v>0.84427259060402438</v>
      </c>
      <c r="J7" s="33"/>
      <c r="K7" s="33"/>
      <c r="L7" s="33"/>
    </row>
    <row r="8" spans="1:12" ht="15" customHeight="1" x14ac:dyDescent="0.25">
      <c r="A8" s="1">
        <v>1.2</v>
      </c>
      <c r="B8" s="1">
        <v>1.28</v>
      </c>
      <c r="C8" s="1">
        <v>1.67</v>
      </c>
      <c r="D8" s="3">
        <v>1.75</v>
      </c>
      <c r="E8" s="5">
        <f t="shared" si="0"/>
        <v>1.4750000000000001</v>
      </c>
      <c r="G8" s="34" t="s">
        <v>69</v>
      </c>
      <c r="H8" s="34">
        <v>150</v>
      </c>
      <c r="I8" s="34">
        <v>150</v>
      </c>
      <c r="J8" s="33"/>
      <c r="K8" s="33"/>
      <c r="L8" s="33"/>
    </row>
    <row r="9" spans="1:12" ht="15" customHeight="1" x14ac:dyDescent="0.25">
      <c r="A9" s="1">
        <v>1.2</v>
      </c>
      <c r="B9" s="1">
        <v>1.38</v>
      </c>
      <c r="C9" s="1">
        <v>1.67</v>
      </c>
      <c r="D9" s="3">
        <v>2</v>
      </c>
      <c r="E9" s="5">
        <f t="shared" si="0"/>
        <v>1.5625</v>
      </c>
      <c r="G9" s="34" t="s">
        <v>88</v>
      </c>
      <c r="H9" s="34">
        <v>0.9961432451613752</v>
      </c>
      <c r="I9" s="34"/>
      <c r="J9" s="33"/>
      <c r="K9" s="33"/>
      <c r="L9" s="33"/>
    </row>
    <row r="10" spans="1:12" ht="15" customHeight="1" x14ac:dyDescent="0.25">
      <c r="A10" s="1">
        <v>1.3</v>
      </c>
      <c r="B10" s="1">
        <v>1.42</v>
      </c>
      <c r="C10" s="1">
        <v>1.67</v>
      </c>
      <c r="D10" s="3">
        <v>2</v>
      </c>
      <c r="E10" s="5">
        <f t="shared" si="0"/>
        <v>1.5974999999999999</v>
      </c>
      <c r="G10" s="34" t="s">
        <v>70</v>
      </c>
      <c r="H10" s="34">
        <v>0</v>
      </c>
      <c r="I10" s="34"/>
      <c r="J10" s="33"/>
      <c r="K10" s="33"/>
      <c r="L10" s="33"/>
    </row>
    <row r="11" spans="1:12" ht="15" customHeight="1" x14ac:dyDescent="0.25">
      <c r="A11" s="1">
        <v>1.4</v>
      </c>
      <c r="B11" s="1">
        <v>1.45</v>
      </c>
      <c r="C11" s="1">
        <v>1.75</v>
      </c>
      <c r="D11" s="3">
        <v>2</v>
      </c>
      <c r="E11" s="5">
        <f t="shared" si="0"/>
        <v>1.65</v>
      </c>
      <c r="G11" s="34" t="s">
        <v>38</v>
      </c>
      <c r="H11" s="34">
        <v>149</v>
      </c>
      <c r="I11" s="34"/>
      <c r="J11" s="33"/>
      <c r="K11" s="33"/>
      <c r="L11" s="33"/>
    </row>
    <row r="12" spans="1:12" ht="15" customHeight="1" x14ac:dyDescent="0.25">
      <c r="A12" s="1">
        <v>1.4</v>
      </c>
      <c r="B12" s="1">
        <v>1.5</v>
      </c>
      <c r="C12" s="1">
        <v>1.75</v>
      </c>
      <c r="D12" s="3">
        <v>2</v>
      </c>
      <c r="E12" s="5">
        <f t="shared" si="0"/>
        <v>1.6625000000000001</v>
      </c>
      <c r="G12" s="34" t="s">
        <v>71</v>
      </c>
      <c r="H12" s="34">
        <v>-25.722544102703136</v>
      </c>
      <c r="I12" s="34"/>
      <c r="J12" s="33"/>
      <c r="K12" s="33"/>
      <c r="L12" s="33"/>
    </row>
    <row r="13" spans="1:12" ht="15" customHeight="1" x14ac:dyDescent="0.25">
      <c r="A13" s="1">
        <v>1.5</v>
      </c>
      <c r="B13" s="1">
        <v>1.7</v>
      </c>
      <c r="C13" s="1">
        <v>1.75</v>
      </c>
      <c r="D13" s="3">
        <v>2</v>
      </c>
      <c r="E13" s="5">
        <f t="shared" si="0"/>
        <v>1.7375</v>
      </c>
      <c r="G13" s="34" t="s">
        <v>72</v>
      </c>
      <c r="H13" s="34">
        <v>5.6411039206023115E-57</v>
      </c>
      <c r="I13" s="34"/>
      <c r="J13" s="33"/>
      <c r="K13" s="33"/>
      <c r="L13" s="33"/>
    </row>
    <row r="14" spans="1:12" ht="15" customHeight="1" x14ac:dyDescent="0.25">
      <c r="A14" s="1">
        <v>1.5</v>
      </c>
      <c r="B14" s="1">
        <v>1.72</v>
      </c>
      <c r="C14" s="1">
        <v>1.83</v>
      </c>
      <c r="D14" s="3">
        <v>2</v>
      </c>
      <c r="E14" s="5">
        <f t="shared" si="0"/>
        <v>1.7625</v>
      </c>
      <c r="G14" s="34" t="s">
        <v>73</v>
      </c>
      <c r="H14" s="34">
        <v>1.6551445337979596</v>
      </c>
      <c r="I14" s="34"/>
      <c r="J14" s="33"/>
      <c r="K14" s="33"/>
      <c r="L14" s="33"/>
    </row>
    <row r="15" spans="1:12" ht="15" customHeight="1" x14ac:dyDescent="0.25">
      <c r="A15" s="1">
        <v>1.6</v>
      </c>
      <c r="B15" s="1">
        <v>1.77</v>
      </c>
      <c r="C15" s="1">
        <v>1.83</v>
      </c>
      <c r="D15" s="3">
        <v>2</v>
      </c>
      <c r="E15" s="5">
        <f t="shared" si="0"/>
        <v>1.8</v>
      </c>
      <c r="G15" s="34" t="s">
        <v>74</v>
      </c>
      <c r="H15" s="34">
        <v>1.1282207841204623E-56</v>
      </c>
      <c r="I15" s="34"/>
      <c r="J15" s="33"/>
      <c r="K15" s="33"/>
      <c r="L15" s="33"/>
    </row>
    <row r="16" spans="1:12" ht="15" customHeight="1" thickBot="1" x14ac:dyDescent="0.3">
      <c r="A16" s="1">
        <v>1.6</v>
      </c>
      <c r="B16" s="1">
        <v>1.77</v>
      </c>
      <c r="C16" s="1">
        <v>1.83</v>
      </c>
      <c r="D16" s="3">
        <v>2.25</v>
      </c>
      <c r="E16" s="5">
        <f t="shared" si="0"/>
        <v>1.8625</v>
      </c>
      <c r="G16" s="36" t="s">
        <v>75</v>
      </c>
      <c r="H16" s="36">
        <v>1.976013177689196</v>
      </c>
      <c r="I16" s="36"/>
      <c r="J16" s="33"/>
      <c r="K16" s="33"/>
      <c r="L16" s="33"/>
    </row>
    <row r="17" spans="1:12" ht="15" customHeight="1" x14ac:dyDescent="0.25">
      <c r="A17" s="1">
        <v>1.6</v>
      </c>
      <c r="B17" s="1">
        <v>1.83</v>
      </c>
      <c r="C17" s="1">
        <v>1.92</v>
      </c>
      <c r="D17" s="3">
        <v>2.25</v>
      </c>
      <c r="E17" s="5">
        <f t="shared" si="0"/>
        <v>1.9</v>
      </c>
      <c r="G17" s="32"/>
      <c r="H17" s="32"/>
      <c r="I17" s="32"/>
      <c r="J17" s="33"/>
      <c r="K17" s="33"/>
      <c r="L17" s="33"/>
    </row>
    <row r="18" spans="1:12" ht="15" customHeight="1" x14ac:dyDescent="0.25">
      <c r="A18" s="1">
        <v>1.7</v>
      </c>
      <c r="B18" s="1">
        <v>1.87</v>
      </c>
      <c r="C18" s="1">
        <v>1.92</v>
      </c>
      <c r="D18" s="3">
        <v>2.25</v>
      </c>
      <c r="E18" s="5">
        <f t="shared" si="0"/>
        <v>1.9350000000000001</v>
      </c>
      <c r="G18" s="32"/>
      <c r="H18" s="32"/>
      <c r="I18" s="32"/>
      <c r="J18" s="33"/>
      <c r="K18" s="33"/>
      <c r="L18" s="33"/>
    </row>
    <row r="19" spans="1:12" ht="15" customHeight="1" x14ac:dyDescent="0.25">
      <c r="A19" s="1">
        <v>1.7</v>
      </c>
      <c r="B19" s="1">
        <v>1.92</v>
      </c>
      <c r="C19" s="1">
        <v>1.96</v>
      </c>
      <c r="D19" s="3">
        <v>2.25</v>
      </c>
      <c r="E19" s="5">
        <f t="shared" si="0"/>
        <v>1.9575</v>
      </c>
      <c r="G19" s="32"/>
      <c r="H19" s="32"/>
      <c r="I19" s="32"/>
      <c r="J19" s="33"/>
      <c r="K19" s="33"/>
      <c r="L19" s="33"/>
    </row>
    <row r="20" spans="1:12" ht="15" customHeight="1" x14ac:dyDescent="0.25">
      <c r="A20" s="1">
        <v>1.7</v>
      </c>
      <c r="B20" s="1">
        <v>1.93</v>
      </c>
      <c r="C20" s="1">
        <v>2</v>
      </c>
      <c r="D20" s="3">
        <v>2.5</v>
      </c>
      <c r="E20" s="5">
        <f t="shared" si="0"/>
        <v>2.0324999999999998</v>
      </c>
      <c r="G20" s="32"/>
      <c r="H20" s="32"/>
      <c r="I20" s="32"/>
      <c r="J20" s="33"/>
      <c r="K20" s="33"/>
      <c r="L20" s="33"/>
    </row>
    <row r="21" spans="1:12" ht="15" customHeight="1" x14ac:dyDescent="0.25">
      <c r="A21" s="1">
        <v>1.8</v>
      </c>
      <c r="B21" s="1">
        <v>2</v>
      </c>
      <c r="C21" s="1">
        <v>2</v>
      </c>
      <c r="D21" s="3">
        <v>2.5</v>
      </c>
      <c r="E21" s="5">
        <f t="shared" si="0"/>
        <v>2.0750000000000002</v>
      </c>
      <c r="G21" s="32"/>
      <c r="H21" s="32"/>
      <c r="I21" s="32"/>
      <c r="J21" s="33"/>
      <c r="K21" s="33"/>
      <c r="L21" s="33"/>
    </row>
    <row r="22" spans="1:12" x14ac:dyDescent="0.25">
      <c r="A22" s="1">
        <v>1.9</v>
      </c>
      <c r="B22" s="1">
        <v>2</v>
      </c>
      <c r="C22" s="1">
        <v>2</v>
      </c>
      <c r="D22" s="3">
        <v>2.5</v>
      </c>
      <c r="E22" s="5">
        <f t="shared" si="0"/>
        <v>2.1</v>
      </c>
      <c r="G22" s="32"/>
      <c r="H22" s="32"/>
      <c r="I22" s="32"/>
      <c r="J22" s="33"/>
      <c r="K22" s="33"/>
      <c r="L22" s="33"/>
    </row>
    <row r="23" spans="1:12" x14ac:dyDescent="0.25">
      <c r="A23" s="1">
        <v>1.9</v>
      </c>
      <c r="B23" s="1">
        <v>2.0299999999999998</v>
      </c>
      <c r="C23" s="1">
        <v>2</v>
      </c>
      <c r="D23" s="3">
        <v>2.5</v>
      </c>
      <c r="E23" s="5">
        <f t="shared" si="0"/>
        <v>2.1074999999999999</v>
      </c>
    </row>
    <row r="24" spans="1:12" x14ac:dyDescent="0.25">
      <c r="A24" s="1">
        <v>2</v>
      </c>
      <c r="B24" s="1">
        <v>2.0699999999999998</v>
      </c>
      <c r="C24" s="1">
        <v>2.13</v>
      </c>
      <c r="D24" s="3">
        <v>2.5</v>
      </c>
      <c r="E24" s="5">
        <f t="shared" si="0"/>
        <v>2.1749999999999998</v>
      </c>
    </row>
    <row r="25" spans="1:12" x14ac:dyDescent="0.25">
      <c r="A25" s="1">
        <v>2</v>
      </c>
      <c r="B25" s="1">
        <v>2.1</v>
      </c>
      <c r="C25" s="1">
        <v>2.17</v>
      </c>
      <c r="D25" s="3">
        <v>2.5</v>
      </c>
      <c r="E25" s="5">
        <f t="shared" si="0"/>
        <v>2.1924999999999999</v>
      </c>
    </row>
    <row r="26" spans="1:12" x14ac:dyDescent="0.25">
      <c r="A26" s="1">
        <v>2</v>
      </c>
      <c r="B26" s="1">
        <v>2.12</v>
      </c>
      <c r="C26" s="1">
        <v>2.21</v>
      </c>
      <c r="D26" s="3">
        <v>2.5</v>
      </c>
      <c r="E26" s="5">
        <f t="shared" si="0"/>
        <v>2.2075</v>
      </c>
    </row>
    <row r="27" spans="1:12" x14ac:dyDescent="0.25">
      <c r="A27" s="1">
        <v>2</v>
      </c>
      <c r="B27" s="1">
        <v>2.13</v>
      </c>
      <c r="C27" s="1">
        <v>2.21</v>
      </c>
      <c r="D27" s="3">
        <v>2.5</v>
      </c>
      <c r="E27" s="5">
        <f t="shared" si="0"/>
        <v>2.21</v>
      </c>
    </row>
    <row r="28" spans="1:12" x14ac:dyDescent="0.25">
      <c r="A28" s="1">
        <v>2</v>
      </c>
      <c r="B28" s="1">
        <v>2.13</v>
      </c>
      <c r="C28" s="1">
        <v>2.25</v>
      </c>
      <c r="D28" s="3">
        <v>2.75</v>
      </c>
      <c r="E28" s="5">
        <f t="shared" si="0"/>
        <v>2.2824999999999998</v>
      </c>
    </row>
    <row r="29" spans="1:12" x14ac:dyDescent="0.25">
      <c r="A29" s="1">
        <v>2</v>
      </c>
      <c r="B29" s="1">
        <v>2.15</v>
      </c>
      <c r="C29" s="1">
        <v>2.33</v>
      </c>
      <c r="D29" s="3">
        <v>2.75</v>
      </c>
      <c r="E29" s="5">
        <f t="shared" si="0"/>
        <v>2.3075000000000001</v>
      </c>
    </row>
    <row r="30" spans="1:12" x14ac:dyDescent="0.25">
      <c r="A30" s="1">
        <v>2</v>
      </c>
      <c r="B30" s="1">
        <v>2.15</v>
      </c>
      <c r="C30" s="1">
        <v>2.33</v>
      </c>
      <c r="D30" s="3">
        <v>2.75</v>
      </c>
      <c r="E30" s="5">
        <f t="shared" si="0"/>
        <v>2.3075000000000001</v>
      </c>
    </row>
    <row r="31" spans="1:12" x14ac:dyDescent="0.25">
      <c r="A31" s="1">
        <v>2.1</v>
      </c>
      <c r="B31" s="1">
        <v>2.2000000000000002</v>
      </c>
      <c r="C31" s="1">
        <v>2.38</v>
      </c>
      <c r="D31" s="3">
        <v>2.75</v>
      </c>
      <c r="E31" s="5">
        <f t="shared" si="0"/>
        <v>2.3574999999999999</v>
      </c>
    </row>
    <row r="32" spans="1:12" x14ac:dyDescent="0.25">
      <c r="A32" s="1">
        <v>2.1</v>
      </c>
      <c r="B32" s="1">
        <v>2.25</v>
      </c>
      <c r="C32" s="1">
        <v>2.38</v>
      </c>
      <c r="D32" s="3">
        <v>2.75</v>
      </c>
      <c r="E32" s="5">
        <f t="shared" si="0"/>
        <v>2.37</v>
      </c>
    </row>
    <row r="33" spans="1:5" x14ac:dyDescent="0.25">
      <c r="A33" s="1">
        <v>2.1</v>
      </c>
      <c r="B33" s="1">
        <v>2.38</v>
      </c>
      <c r="C33" s="1">
        <v>2.38</v>
      </c>
      <c r="D33" s="3">
        <v>2.75</v>
      </c>
      <c r="E33" s="5">
        <f t="shared" si="0"/>
        <v>2.4024999999999999</v>
      </c>
    </row>
    <row r="34" spans="1:5" x14ac:dyDescent="0.25">
      <c r="A34" s="1">
        <v>2.1</v>
      </c>
      <c r="B34" s="1">
        <v>2.4300000000000002</v>
      </c>
      <c r="C34" s="1">
        <v>2.38</v>
      </c>
      <c r="D34" s="3">
        <v>2.75</v>
      </c>
      <c r="E34" s="5">
        <f t="shared" si="0"/>
        <v>2.415</v>
      </c>
    </row>
    <row r="35" spans="1:5" x14ac:dyDescent="0.25">
      <c r="A35" s="1">
        <v>2.2000000000000002</v>
      </c>
      <c r="B35" s="1">
        <v>2.4500000000000002</v>
      </c>
      <c r="C35" s="1">
        <v>2.46</v>
      </c>
      <c r="D35" s="3">
        <v>2.75</v>
      </c>
      <c r="E35" s="5">
        <f t="shared" ref="E35:E66" si="1">AVERAGE(A35:D35)</f>
        <v>2.4649999999999999</v>
      </c>
    </row>
    <row r="36" spans="1:5" x14ac:dyDescent="0.25">
      <c r="A36" s="1">
        <v>2.2000000000000002</v>
      </c>
      <c r="B36" s="1">
        <v>2.4700000000000002</v>
      </c>
      <c r="C36" s="1">
        <v>2.46</v>
      </c>
      <c r="D36" s="3">
        <v>3</v>
      </c>
      <c r="E36" s="5">
        <f t="shared" si="1"/>
        <v>2.5324999999999998</v>
      </c>
    </row>
    <row r="37" spans="1:5" x14ac:dyDescent="0.25">
      <c r="A37" s="1">
        <v>2.2000000000000002</v>
      </c>
      <c r="B37" s="1">
        <v>2.48</v>
      </c>
      <c r="C37" s="1">
        <v>2.46</v>
      </c>
      <c r="D37" s="3">
        <v>3</v>
      </c>
      <c r="E37" s="5">
        <f t="shared" si="1"/>
        <v>2.5350000000000001</v>
      </c>
    </row>
    <row r="38" spans="1:5" x14ac:dyDescent="0.25">
      <c r="A38" s="1">
        <v>2.2000000000000002</v>
      </c>
      <c r="B38" s="1">
        <v>2.5</v>
      </c>
      <c r="C38" s="1">
        <v>2.5</v>
      </c>
      <c r="D38" s="3">
        <v>3</v>
      </c>
      <c r="E38" s="5">
        <f t="shared" si="1"/>
        <v>2.5499999999999998</v>
      </c>
    </row>
    <row r="39" spans="1:5" x14ac:dyDescent="0.25">
      <c r="A39" s="1">
        <v>2.2000000000000002</v>
      </c>
      <c r="B39" s="1">
        <v>2.5</v>
      </c>
      <c r="C39" s="1">
        <v>2.5</v>
      </c>
      <c r="D39" s="3">
        <v>3</v>
      </c>
      <c r="E39" s="5">
        <f t="shared" si="1"/>
        <v>2.5499999999999998</v>
      </c>
    </row>
    <row r="40" spans="1:5" x14ac:dyDescent="0.25">
      <c r="A40" s="1">
        <v>2.2999999999999998</v>
      </c>
      <c r="B40" s="1">
        <v>2.57</v>
      </c>
      <c r="C40" s="1">
        <v>2.58</v>
      </c>
      <c r="D40" s="3">
        <v>3</v>
      </c>
      <c r="E40" s="5">
        <f t="shared" si="1"/>
        <v>2.6124999999999998</v>
      </c>
    </row>
    <row r="41" spans="1:5" x14ac:dyDescent="0.25">
      <c r="A41" s="1">
        <v>2.2999999999999998</v>
      </c>
      <c r="B41" s="1">
        <v>2.58</v>
      </c>
      <c r="C41" s="1">
        <v>2.58</v>
      </c>
      <c r="D41" s="3">
        <v>3</v>
      </c>
      <c r="E41" s="5">
        <f t="shared" si="1"/>
        <v>2.6150000000000002</v>
      </c>
    </row>
    <row r="42" spans="1:5" x14ac:dyDescent="0.25">
      <c r="A42" s="1">
        <v>2.4</v>
      </c>
      <c r="B42" s="1">
        <v>2.63</v>
      </c>
      <c r="C42" s="1">
        <v>2.58</v>
      </c>
      <c r="D42" s="3">
        <v>3</v>
      </c>
      <c r="E42" s="5">
        <f t="shared" si="1"/>
        <v>2.6524999999999999</v>
      </c>
    </row>
    <row r="43" spans="1:5" x14ac:dyDescent="0.25">
      <c r="A43" s="1">
        <v>2.4</v>
      </c>
      <c r="B43" s="1">
        <v>2.65</v>
      </c>
      <c r="C43" s="1">
        <v>2.63</v>
      </c>
      <c r="D43" s="3">
        <v>3</v>
      </c>
      <c r="E43" s="5">
        <f t="shared" si="1"/>
        <v>2.67</v>
      </c>
    </row>
    <row r="44" spans="1:5" x14ac:dyDescent="0.25">
      <c r="A44" s="1">
        <v>2.4</v>
      </c>
      <c r="B44" s="1">
        <v>2.68</v>
      </c>
      <c r="C44" s="1">
        <v>2.67</v>
      </c>
      <c r="D44" s="3">
        <v>3</v>
      </c>
      <c r="E44" s="5">
        <f t="shared" si="1"/>
        <v>2.6875</v>
      </c>
    </row>
    <row r="45" spans="1:5" x14ac:dyDescent="0.25">
      <c r="A45" s="1">
        <v>2.4</v>
      </c>
      <c r="B45" s="1">
        <v>2.68</v>
      </c>
      <c r="C45" s="1">
        <v>2.71</v>
      </c>
      <c r="D45" s="3">
        <v>3</v>
      </c>
      <c r="E45" s="5">
        <f t="shared" si="1"/>
        <v>2.6974999999999998</v>
      </c>
    </row>
    <row r="46" spans="1:5" x14ac:dyDescent="0.25">
      <c r="A46" s="1">
        <v>2.4</v>
      </c>
      <c r="B46" s="1">
        <v>2.68</v>
      </c>
      <c r="C46" s="1">
        <v>2.71</v>
      </c>
      <c r="D46" s="3">
        <v>3</v>
      </c>
      <c r="E46" s="5">
        <f t="shared" si="1"/>
        <v>2.6974999999999998</v>
      </c>
    </row>
    <row r="47" spans="1:5" x14ac:dyDescent="0.25">
      <c r="A47" s="1">
        <v>2.5</v>
      </c>
      <c r="B47" s="1">
        <v>2.73</v>
      </c>
      <c r="C47" s="1">
        <v>2.71</v>
      </c>
      <c r="D47" s="3">
        <v>3</v>
      </c>
      <c r="E47" s="5">
        <f t="shared" si="1"/>
        <v>2.7350000000000003</v>
      </c>
    </row>
    <row r="48" spans="1:5" x14ac:dyDescent="0.25">
      <c r="A48" s="1">
        <v>2.5</v>
      </c>
      <c r="B48" s="1">
        <v>2.75</v>
      </c>
      <c r="C48" s="1">
        <v>2.75</v>
      </c>
      <c r="D48" s="3">
        <v>3</v>
      </c>
      <c r="E48" s="5">
        <f t="shared" si="1"/>
        <v>2.75</v>
      </c>
    </row>
    <row r="49" spans="1:5" x14ac:dyDescent="0.25">
      <c r="A49" s="1">
        <v>2.5</v>
      </c>
      <c r="B49" s="1">
        <v>2.75</v>
      </c>
      <c r="C49" s="1">
        <v>2.79</v>
      </c>
      <c r="D49" s="3">
        <v>3</v>
      </c>
      <c r="E49" s="5">
        <f t="shared" si="1"/>
        <v>2.76</v>
      </c>
    </row>
    <row r="50" spans="1:5" x14ac:dyDescent="0.25">
      <c r="A50" s="1">
        <v>2.5</v>
      </c>
      <c r="B50" s="1">
        <v>2.77</v>
      </c>
      <c r="C50" s="1">
        <v>2.79</v>
      </c>
      <c r="D50" s="3">
        <v>3</v>
      </c>
      <c r="E50" s="5">
        <f t="shared" si="1"/>
        <v>2.7649999999999997</v>
      </c>
    </row>
    <row r="51" spans="1:5" x14ac:dyDescent="0.25">
      <c r="A51" s="1">
        <v>2.6</v>
      </c>
      <c r="B51" s="1">
        <v>2.82</v>
      </c>
      <c r="C51" s="1">
        <v>2.83</v>
      </c>
      <c r="D51" s="3">
        <v>3</v>
      </c>
      <c r="E51" s="5">
        <f t="shared" si="1"/>
        <v>2.8125</v>
      </c>
    </row>
    <row r="52" spans="1:5" x14ac:dyDescent="0.25">
      <c r="A52" s="1">
        <v>2.6</v>
      </c>
      <c r="B52" s="1">
        <v>2.85</v>
      </c>
      <c r="C52" s="1">
        <v>2.83</v>
      </c>
      <c r="D52" s="3">
        <v>3</v>
      </c>
      <c r="E52" s="5">
        <f t="shared" si="1"/>
        <v>2.8200000000000003</v>
      </c>
    </row>
    <row r="53" spans="1:5" x14ac:dyDescent="0.25">
      <c r="A53" s="1">
        <v>2.6</v>
      </c>
      <c r="B53" s="1">
        <v>2.87</v>
      </c>
      <c r="C53" s="1">
        <v>2.83</v>
      </c>
      <c r="D53" s="3">
        <v>3</v>
      </c>
      <c r="E53" s="5">
        <f t="shared" si="1"/>
        <v>2.8250000000000002</v>
      </c>
    </row>
    <row r="54" spans="1:5" x14ac:dyDescent="0.25">
      <c r="A54" s="1">
        <v>2.6</v>
      </c>
      <c r="B54" s="1">
        <v>2.87</v>
      </c>
      <c r="C54" s="1">
        <v>2.88</v>
      </c>
      <c r="D54" s="3">
        <v>3</v>
      </c>
      <c r="E54" s="5">
        <f t="shared" si="1"/>
        <v>2.8375000000000004</v>
      </c>
    </row>
    <row r="55" spans="1:5" x14ac:dyDescent="0.25">
      <c r="A55" s="1">
        <v>2.7</v>
      </c>
      <c r="B55" s="1">
        <v>2.87</v>
      </c>
      <c r="C55" s="1">
        <v>2.88</v>
      </c>
      <c r="D55" s="3">
        <v>3</v>
      </c>
      <c r="E55" s="5">
        <f t="shared" si="1"/>
        <v>2.8624999999999998</v>
      </c>
    </row>
    <row r="56" spans="1:5" x14ac:dyDescent="0.25">
      <c r="A56" s="1">
        <v>2.7</v>
      </c>
      <c r="B56" s="1">
        <v>2.88</v>
      </c>
      <c r="C56" s="1">
        <v>2.92</v>
      </c>
      <c r="D56" s="3">
        <v>3</v>
      </c>
      <c r="E56" s="5">
        <f t="shared" si="1"/>
        <v>2.875</v>
      </c>
    </row>
    <row r="57" spans="1:5" x14ac:dyDescent="0.25">
      <c r="A57" s="1">
        <v>2.7</v>
      </c>
      <c r="B57" s="1">
        <v>2.9</v>
      </c>
      <c r="C57" s="1">
        <v>2.92</v>
      </c>
      <c r="D57" s="3">
        <v>3</v>
      </c>
      <c r="E57" s="5">
        <f t="shared" si="1"/>
        <v>2.88</v>
      </c>
    </row>
    <row r="58" spans="1:5" x14ac:dyDescent="0.25">
      <c r="A58" s="1">
        <v>2.7</v>
      </c>
      <c r="B58" s="1">
        <v>2.92</v>
      </c>
      <c r="C58" s="1">
        <v>2.92</v>
      </c>
      <c r="D58" s="3">
        <v>3.25</v>
      </c>
      <c r="E58" s="5">
        <f t="shared" si="1"/>
        <v>2.9474999999999998</v>
      </c>
    </row>
    <row r="59" spans="1:5" x14ac:dyDescent="0.25">
      <c r="A59" s="1">
        <v>2.7</v>
      </c>
      <c r="B59" s="1">
        <v>2.92</v>
      </c>
      <c r="C59" s="1">
        <v>2.92</v>
      </c>
      <c r="D59" s="3">
        <v>3.25</v>
      </c>
      <c r="E59" s="5">
        <f t="shared" si="1"/>
        <v>2.9474999999999998</v>
      </c>
    </row>
    <row r="60" spans="1:5" x14ac:dyDescent="0.25">
      <c r="A60" s="1">
        <v>2.8</v>
      </c>
      <c r="B60" s="1">
        <v>2.98</v>
      </c>
      <c r="C60" s="1">
        <v>2.92</v>
      </c>
      <c r="D60" s="3">
        <v>3.25</v>
      </c>
      <c r="E60" s="5">
        <f t="shared" si="1"/>
        <v>2.9874999999999998</v>
      </c>
    </row>
    <row r="61" spans="1:5" x14ac:dyDescent="0.25">
      <c r="A61" s="1">
        <v>2.8</v>
      </c>
      <c r="B61" s="1">
        <v>3</v>
      </c>
      <c r="C61" s="1">
        <v>2.96</v>
      </c>
      <c r="D61" s="3">
        <v>3.25</v>
      </c>
      <c r="E61" s="5">
        <f t="shared" si="1"/>
        <v>3.0024999999999999</v>
      </c>
    </row>
    <row r="62" spans="1:5" x14ac:dyDescent="0.25">
      <c r="A62" s="1">
        <v>2.8</v>
      </c>
      <c r="B62" s="1">
        <v>3</v>
      </c>
      <c r="C62" s="1">
        <v>3</v>
      </c>
      <c r="D62" s="3">
        <v>3.25</v>
      </c>
      <c r="E62" s="5">
        <f t="shared" si="1"/>
        <v>3.0125000000000002</v>
      </c>
    </row>
    <row r="63" spans="1:5" x14ac:dyDescent="0.25">
      <c r="A63" s="1">
        <v>2.8</v>
      </c>
      <c r="B63" s="1">
        <v>3.03</v>
      </c>
      <c r="C63" s="1">
        <v>3</v>
      </c>
      <c r="D63" s="3">
        <v>3.25</v>
      </c>
      <c r="E63" s="5">
        <f t="shared" si="1"/>
        <v>3.02</v>
      </c>
    </row>
    <row r="64" spans="1:5" x14ac:dyDescent="0.25">
      <c r="A64" s="1">
        <v>2.8</v>
      </c>
      <c r="B64" s="1">
        <v>3.05</v>
      </c>
      <c r="C64" s="1">
        <v>3.04</v>
      </c>
      <c r="D64" s="3">
        <v>3.25</v>
      </c>
      <c r="E64" s="5">
        <f t="shared" si="1"/>
        <v>3.0350000000000001</v>
      </c>
    </row>
    <row r="65" spans="1:5" x14ac:dyDescent="0.25">
      <c r="A65" s="1">
        <v>2.9</v>
      </c>
      <c r="B65" s="1">
        <v>3.1</v>
      </c>
      <c r="C65" s="1">
        <v>3.13</v>
      </c>
      <c r="D65" s="3">
        <v>3.25</v>
      </c>
      <c r="E65" s="5">
        <f t="shared" si="1"/>
        <v>3.0949999999999998</v>
      </c>
    </row>
    <row r="66" spans="1:5" x14ac:dyDescent="0.25">
      <c r="A66" s="1">
        <v>2.9</v>
      </c>
      <c r="B66" s="1">
        <v>3.12</v>
      </c>
      <c r="C66" s="1">
        <v>3.17</v>
      </c>
      <c r="D66" s="3">
        <v>3.25</v>
      </c>
      <c r="E66" s="5">
        <f t="shared" si="1"/>
        <v>3.11</v>
      </c>
    </row>
    <row r="67" spans="1:5" x14ac:dyDescent="0.25">
      <c r="A67" s="1">
        <v>2.9</v>
      </c>
      <c r="B67" s="1">
        <v>3.13</v>
      </c>
      <c r="C67" s="1">
        <v>3.17</v>
      </c>
      <c r="D67" s="3">
        <v>3.25</v>
      </c>
      <c r="E67" s="5">
        <f t="shared" ref="E67:E98" si="2">AVERAGE(A67:D67)</f>
        <v>3.1124999999999998</v>
      </c>
    </row>
    <row r="68" spans="1:5" x14ac:dyDescent="0.25">
      <c r="A68" s="1">
        <v>2.9</v>
      </c>
      <c r="B68" s="1">
        <v>3.13</v>
      </c>
      <c r="C68" s="1">
        <v>3.17</v>
      </c>
      <c r="D68" s="3">
        <v>3.25</v>
      </c>
      <c r="E68" s="5">
        <f t="shared" si="2"/>
        <v>3.1124999999999998</v>
      </c>
    </row>
    <row r="69" spans="1:5" x14ac:dyDescent="0.25">
      <c r="A69" s="1">
        <v>2.9</v>
      </c>
      <c r="B69" s="1">
        <v>3.18</v>
      </c>
      <c r="C69" s="1">
        <v>3.17</v>
      </c>
      <c r="D69" s="3">
        <v>3.25</v>
      </c>
      <c r="E69" s="5">
        <f t="shared" si="2"/>
        <v>3.125</v>
      </c>
    </row>
    <row r="70" spans="1:5" x14ac:dyDescent="0.25">
      <c r="A70" s="1">
        <v>3</v>
      </c>
      <c r="B70" s="1">
        <v>3.2</v>
      </c>
      <c r="C70" s="1">
        <v>3.21</v>
      </c>
      <c r="D70" s="3">
        <v>3.33</v>
      </c>
      <c r="E70" s="5">
        <f t="shared" si="2"/>
        <v>3.1850000000000001</v>
      </c>
    </row>
    <row r="71" spans="1:5" x14ac:dyDescent="0.25">
      <c r="A71" s="1">
        <v>3</v>
      </c>
      <c r="B71" s="1">
        <v>3.2</v>
      </c>
      <c r="C71" s="1">
        <v>3.21</v>
      </c>
      <c r="D71" s="3">
        <v>3.5</v>
      </c>
      <c r="E71" s="5">
        <f t="shared" si="2"/>
        <v>3.2275</v>
      </c>
    </row>
    <row r="72" spans="1:5" x14ac:dyDescent="0.25">
      <c r="A72" s="1">
        <v>3</v>
      </c>
      <c r="B72" s="1">
        <v>3.22</v>
      </c>
      <c r="C72" s="1">
        <v>3.21</v>
      </c>
      <c r="D72" s="3">
        <v>3.5</v>
      </c>
      <c r="E72" s="5">
        <f t="shared" si="2"/>
        <v>3.2324999999999999</v>
      </c>
    </row>
    <row r="73" spans="1:5" x14ac:dyDescent="0.25">
      <c r="A73" s="1">
        <v>3</v>
      </c>
      <c r="B73" s="1">
        <v>3.27</v>
      </c>
      <c r="C73" s="1">
        <v>3.25</v>
      </c>
      <c r="D73" s="3">
        <v>3.5</v>
      </c>
      <c r="E73" s="5">
        <f t="shared" si="2"/>
        <v>3.2549999999999999</v>
      </c>
    </row>
    <row r="74" spans="1:5" x14ac:dyDescent="0.25">
      <c r="A74" s="1">
        <v>3</v>
      </c>
      <c r="B74" s="1">
        <v>3.27</v>
      </c>
      <c r="C74" s="1">
        <v>3.25</v>
      </c>
      <c r="D74" s="3">
        <v>3.5</v>
      </c>
      <c r="E74" s="5">
        <f t="shared" si="2"/>
        <v>3.2549999999999999</v>
      </c>
    </row>
    <row r="75" spans="1:5" x14ac:dyDescent="0.25">
      <c r="A75" s="1">
        <v>3.1</v>
      </c>
      <c r="B75" s="1">
        <v>3.3</v>
      </c>
      <c r="C75" s="1">
        <v>3.25</v>
      </c>
      <c r="D75" s="3">
        <v>3.5</v>
      </c>
      <c r="E75" s="5">
        <f t="shared" si="2"/>
        <v>3.2875000000000001</v>
      </c>
    </row>
    <row r="76" spans="1:5" x14ac:dyDescent="0.25">
      <c r="A76" s="1">
        <v>3.1</v>
      </c>
      <c r="B76" s="1">
        <v>3.33</v>
      </c>
      <c r="C76" s="1">
        <v>3.33</v>
      </c>
      <c r="D76" s="3">
        <v>3.5</v>
      </c>
      <c r="E76" s="5">
        <f t="shared" si="2"/>
        <v>3.3149999999999999</v>
      </c>
    </row>
    <row r="77" spans="1:5" x14ac:dyDescent="0.25">
      <c r="A77" s="1">
        <v>3.1</v>
      </c>
      <c r="B77" s="1">
        <v>3.33</v>
      </c>
      <c r="C77" s="1">
        <v>3.38</v>
      </c>
      <c r="D77" s="3">
        <v>3.5</v>
      </c>
      <c r="E77" s="5">
        <f t="shared" si="2"/>
        <v>3.3274999999999997</v>
      </c>
    </row>
    <row r="78" spans="1:5" x14ac:dyDescent="0.25">
      <c r="A78" s="1">
        <v>3.1</v>
      </c>
      <c r="B78" s="1">
        <v>3.35</v>
      </c>
      <c r="C78" s="1">
        <v>3.38</v>
      </c>
      <c r="D78" s="3">
        <v>3.5</v>
      </c>
      <c r="E78" s="5">
        <f t="shared" si="2"/>
        <v>3.3325</v>
      </c>
    </row>
    <row r="79" spans="1:5" x14ac:dyDescent="0.25">
      <c r="A79" s="1">
        <v>3.1</v>
      </c>
      <c r="B79" s="1">
        <v>3.37</v>
      </c>
      <c r="C79" s="1">
        <v>3.38</v>
      </c>
      <c r="D79" s="3">
        <v>3.5</v>
      </c>
      <c r="E79" s="5">
        <f t="shared" si="2"/>
        <v>3.3375000000000004</v>
      </c>
    </row>
    <row r="80" spans="1:5" x14ac:dyDescent="0.25">
      <c r="A80" s="1">
        <v>3.18</v>
      </c>
      <c r="B80" s="1">
        <v>3.37</v>
      </c>
      <c r="C80" s="1">
        <v>3.42</v>
      </c>
      <c r="D80" s="3">
        <v>3.5</v>
      </c>
      <c r="E80" s="5">
        <f t="shared" si="2"/>
        <v>3.3675000000000002</v>
      </c>
    </row>
    <row r="81" spans="1:5" x14ac:dyDescent="0.25">
      <c r="A81" s="1">
        <v>3.2</v>
      </c>
      <c r="B81" s="1">
        <v>3.37</v>
      </c>
      <c r="C81" s="1">
        <v>3.42</v>
      </c>
      <c r="D81" s="3">
        <v>3.5</v>
      </c>
      <c r="E81" s="5">
        <f t="shared" si="2"/>
        <v>3.3725000000000001</v>
      </c>
    </row>
    <row r="82" spans="1:5" x14ac:dyDescent="0.25">
      <c r="A82" s="1">
        <v>3.2</v>
      </c>
      <c r="B82" s="1">
        <v>3.37</v>
      </c>
      <c r="C82" s="1">
        <v>3.46</v>
      </c>
      <c r="D82" s="3">
        <v>3.5</v>
      </c>
      <c r="E82" s="5">
        <f t="shared" si="2"/>
        <v>3.3825000000000003</v>
      </c>
    </row>
    <row r="83" spans="1:5" x14ac:dyDescent="0.25">
      <c r="A83" s="1">
        <v>3.3</v>
      </c>
      <c r="B83" s="1">
        <v>3.4</v>
      </c>
      <c r="C83" s="1">
        <v>3.46</v>
      </c>
      <c r="D83" s="3">
        <v>3.67</v>
      </c>
      <c r="E83" s="5">
        <f t="shared" si="2"/>
        <v>3.4575</v>
      </c>
    </row>
    <row r="84" spans="1:5" x14ac:dyDescent="0.25">
      <c r="A84" s="1">
        <v>3.3</v>
      </c>
      <c r="B84" s="1">
        <v>3.42</v>
      </c>
      <c r="C84" s="1">
        <v>3.5</v>
      </c>
      <c r="D84" s="3">
        <v>3.75</v>
      </c>
      <c r="E84" s="5">
        <f t="shared" si="2"/>
        <v>3.4924999999999997</v>
      </c>
    </row>
    <row r="85" spans="1:5" x14ac:dyDescent="0.25">
      <c r="A85" s="1">
        <v>3.3</v>
      </c>
      <c r="B85" s="1">
        <v>3.43</v>
      </c>
      <c r="C85" s="1">
        <v>3.5</v>
      </c>
      <c r="D85" s="3">
        <v>3.75</v>
      </c>
      <c r="E85" s="5">
        <f t="shared" si="2"/>
        <v>3.4950000000000001</v>
      </c>
    </row>
    <row r="86" spans="1:5" x14ac:dyDescent="0.25">
      <c r="A86" s="1">
        <v>3.3</v>
      </c>
      <c r="B86" s="1">
        <v>3.43</v>
      </c>
      <c r="C86" s="1">
        <v>3.5</v>
      </c>
      <c r="D86" s="3">
        <v>3.75</v>
      </c>
      <c r="E86" s="5">
        <f t="shared" si="2"/>
        <v>3.4950000000000001</v>
      </c>
    </row>
    <row r="87" spans="1:5" x14ac:dyDescent="0.25">
      <c r="A87" s="1">
        <v>3.3</v>
      </c>
      <c r="B87" s="1">
        <v>3.45</v>
      </c>
      <c r="C87" s="1">
        <v>3.58</v>
      </c>
      <c r="D87" s="3">
        <v>3.75</v>
      </c>
      <c r="E87" s="5">
        <f t="shared" si="2"/>
        <v>3.52</v>
      </c>
    </row>
    <row r="88" spans="1:5" x14ac:dyDescent="0.25">
      <c r="A88" s="1">
        <v>3.3</v>
      </c>
      <c r="B88" s="1">
        <v>3.45</v>
      </c>
      <c r="C88" s="1">
        <v>3.63</v>
      </c>
      <c r="D88" s="3">
        <v>3.75</v>
      </c>
      <c r="E88" s="5">
        <f t="shared" si="2"/>
        <v>3.5324999999999998</v>
      </c>
    </row>
    <row r="89" spans="1:5" x14ac:dyDescent="0.25">
      <c r="A89" s="1">
        <v>3.4</v>
      </c>
      <c r="B89" s="1">
        <v>3.47</v>
      </c>
      <c r="C89" s="1">
        <v>3.67</v>
      </c>
      <c r="D89" s="3">
        <v>3.75</v>
      </c>
      <c r="E89" s="5">
        <f t="shared" si="2"/>
        <v>3.5724999999999998</v>
      </c>
    </row>
    <row r="90" spans="1:5" x14ac:dyDescent="0.25">
      <c r="A90" s="1">
        <v>3.4</v>
      </c>
      <c r="B90" s="1">
        <v>3.48</v>
      </c>
      <c r="C90" s="1">
        <v>3.67</v>
      </c>
      <c r="D90" s="3">
        <v>3.75</v>
      </c>
      <c r="E90" s="5">
        <f t="shared" si="2"/>
        <v>3.5750000000000002</v>
      </c>
    </row>
    <row r="91" spans="1:5" x14ac:dyDescent="0.25">
      <c r="A91" s="1">
        <v>3.4</v>
      </c>
      <c r="B91" s="1">
        <v>3.48</v>
      </c>
      <c r="C91" s="1">
        <v>3.67</v>
      </c>
      <c r="D91" s="3">
        <v>3.75</v>
      </c>
      <c r="E91" s="5">
        <f t="shared" si="2"/>
        <v>3.5750000000000002</v>
      </c>
    </row>
    <row r="92" spans="1:5" x14ac:dyDescent="0.25">
      <c r="A92" s="1">
        <v>3.4</v>
      </c>
      <c r="B92" s="1">
        <v>3.5</v>
      </c>
      <c r="C92" s="1">
        <v>3.67</v>
      </c>
      <c r="D92" s="3">
        <v>3.75</v>
      </c>
      <c r="E92" s="5">
        <f t="shared" si="2"/>
        <v>3.58</v>
      </c>
    </row>
    <row r="93" spans="1:5" x14ac:dyDescent="0.25">
      <c r="A93" s="1">
        <v>3.4</v>
      </c>
      <c r="B93" s="1">
        <v>3.52</v>
      </c>
      <c r="C93" s="1">
        <v>3.71</v>
      </c>
      <c r="D93" s="3">
        <v>3.75</v>
      </c>
      <c r="E93" s="5">
        <f t="shared" si="2"/>
        <v>3.5949999999999998</v>
      </c>
    </row>
    <row r="94" spans="1:5" x14ac:dyDescent="0.25">
      <c r="A94" s="1">
        <v>3.5</v>
      </c>
      <c r="B94" s="1">
        <v>3.55</v>
      </c>
      <c r="C94" s="1">
        <v>3.71</v>
      </c>
      <c r="D94" s="3">
        <v>4</v>
      </c>
      <c r="E94" s="5">
        <f t="shared" si="2"/>
        <v>3.69</v>
      </c>
    </row>
    <row r="95" spans="1:5" x14ac:dyDescent="0.25">
      <c r="A95" s="1">
        <v>3.5</v>
      </c>
      <c r="B95" s="1">
        <v>3.55</v>
      </c>
      <c r="C95" s="1">
        <v>3.75</v>
      </c>
      <c r="D95" s="3">
        <v>4</v>
      </c>
      <c r="E95" s="5">
        <f t="shared" si="2"/>
        <v>3.7</v>
      </c>
    </row>
    <row r="96" spans="1:5" x14ac:dyDescent="0.25">
      <c r="A96" s="1">
        <v>3.5</v>
      </c>
      <c r="B96" s="1">
        <v>3.57</v>
      </c>
      <c r="C96" s="1">
        <v>3.75</v>
      </c>
      <c r="D96" s="3">
        <v>4</v>
      </c>
      <c r="E96" s="5">
        <f t="shared" si="2"/>
        <v>3.7050000000000001</v>
      </c>
    </row>
    <row r="97" spans="1:5" x14ac:dyDescent="0.25">
      <c r="A97" s="1">
        <v>3.5</v>
      </c>
      <c r="B97" s="1">
        <v>3.57</v>
      </c>
      <c r="C97" s="1">
        <v>3.75</v>
      </c>
      <c r="D97" s="3">
        <v>4</v>
      </c>
      <c r="E97" s="5">
        <f t="shared" si="2"/>
        <v>3.7050000000000001</v>
      </c>
    </row>
    <row r="98" spans="1:5" x14ac:dyDescent="0.25">
      <c r="A98" s="1">
        <v>3.5</v>
      </c>
      <c r="B98" s="1">
        <v>3.58</v>
      </c>
      <c r="C98" s="1">
        <v>3.75</v>
      </c>
      <c r="D98" s="3">
        <v>4</v>
      </c>
      <c r="E98" s="5">
        <f t="shared" si="2"/>
        <v>3.7075</v>
      </c>
    </row>
    <row r="99" spans="1:5" x14ac:dyDescent="0.25">
      <c r="A99" s="1">
        <v>3.6</v>
      </c>
      <c r="B99" s="1">
        <v>3.6</v>
      </c>
      <c r="C99" s="1">
        <v>3.75</v>
      </c>
      <c r="D99" s="3">
        <v>4</v>
      </c>
      <c r="E99" s="5">
        <f t="shared" ref="E99:E130" si="3">AVERAGE(A99:D99)</f>
        <v>3.7374999999999998</v>
      </c>
    </row>
    <row r="100" spans="1:5" x14ac:dyDescent="0.25">
      <c r="A100" s="1">
        <v>3.6</v>
      </c>
      <c r="B100" s="1">
        <v>3.6</v>
      </c>
      <c r="C100" s="1">
        <v>3.75</v>
      </c>
      <c r="D100" s="3">
        <v>4</v>
      </c>
      <c r="E100" s="5">
        <f t="shared" si="3"/>
        <v>3.7374999999999998</v>
      </c>
    </row>
    <row r="101" spans="1:5" x14ac:dyDescent="0.25">
      <c r="A101" s="1">
        <v>3.6</v>
      </c>
      <c r="B101" s="1">
        <v>3.62</v>
      </c>
      <c r="C101" s="1">
        <v>3.79</v>
      </c>
      <c r="D101" s="3">
        <v>4</v>
      </c>
      <c r="E101" s="5">
        <f t="shared" si="3"/>
        <v>3.7525000000000004</v>
      </c>
    </row>
    <row r="102" spans="1:5" x14ac:dyDescent="0.25">
      <c r="A102" s="1">
        <v>3.6</v>
      </c>
      <c r="B102" s="1">
        <v>3.67</v>
      </c>
      <c r="C102" s="1">
        <v>3.83</v>
      </c>
      <c r="D102" s="3">
        <v>4</v>
      </c>
      <c r="E102" s="5">
        <f t="shared" si="3"/>
        <v>3.7749999999999999</v>
      </c>
    </row>
    <row r="103" spans="1:5" x14ac:dyDescent="0.25">
      <c r="A103" s="1">
        <v>3.6</v>
      </c>
      <c r="B103" s="1">
        <v>3.67</v>
      </c>
      <c r="C103" s="1">
        <v>3.83</v>
      </c>
      <c r="D103" s="3">
        <v>4</v>
      </c>
      <c r="E103" s="5">
        <f t="shared" si="3"/>
        <v>3.7749999999999999</v>
      </c>
    </row>
    <row r="104" spans="1:5" x14ac:dyDescent="0.25">
      <c r="A104" s="1">
        <v>3.6</v>
      </c>
      <c r="B104" s="1">
        <v>3.67</v>
      </c>
      <c r="C104" s="1">
        <v>3.88</v>
      </c>
      <c r="D104" s="3">
        <v>4</v>
      </c>
      <c r="E104" s="5">
        <f t="shared" si="3"/>
        <v>3.7874999999999996</v>
      </c>
    </row>
    <row r="105" spans="1:5" x14ac:dyDescent="0.25">
      <c r="A105" s="1">
        <v>3.6</v>
      </c>
      <c r="B105" s="1">
        <v>3.67</v>
      </c>
      <c r="C105" s="1">
        <v>3.88</v>
      </c>
      <c r="D105" s="3">
        <v>4</v>
      </c>
      <c r="E105" s="5">
        <f t="shared" si="3"/>
        <v>3.7874999999999996</v>
      </c>
    </row>
    <row r="106" spans="1:5" x14ac:dyDescent="0.25">
      <c r="A106" s="1">
        <v>3.6</v>
      </c>
      <c r="B106" s="1">
        <v>3.7</v>
      </c>
      <c r="C106" s="1">
        <v>3.92</v>
      </c>
      <c r="D106" s="3">
        <v>4</v>
      </c>
      <c r="E106" s="5">
        <f t="shared" si="3"/>
        <v>3.8050000000000002</v>
      </c>
    </row>
    <row r="107" spans="1:5" x14ac:dyDescent="0.25">
      <c r="A107" s="1">
        <v>3.7</v>
      </c>
      <c r="B107" s="1">
        <v>3.75</v>
      </c>
      <c r="C107" s="1">
        <v>3.92</v>
      </c>
      <c r="D107" s="3">
        <v>4</v>
      </c>
      <c r="E107" s="5">
        <f t="shared" si="3"/>
        <v>3.8425000000000002</v>
      </c>
    </row>
    <row r="108" spans="1:5" x14ac:dyDescent="0.25">
      <c r="A108" s="1">
        <v>3.7</v>
      </c>
      <c r="B108" s="1">
        <v>3.8</v>
      </c>
      <c r="C108" s="1">
        <v>3.92</v>
      </c>
      <c r="D108" s="3">
        <v>4</v>
      </c>
      <c r="E108" s="5">
        <f t="shared" si="3"/>
        <v>3.855</v>
      </c>
    </row>
    <row r="109" spans="1:5" x14ac:dyDescent="0.25">
      <c r="A109" s="1">
        <v>3.7</v>
      </c>
      <c r="B109" s="1">
        <v>3.8</v>
      </c>
      <c r="C109" s="1">
        <v>3.96</v>
      </c>
      <c r="D109" s="3">
        <v>4.25</v>
      </c>
      <c r="E109" s="5">
        <f t="shared" si="3"/>
        <v>3.9275000000000002</v>
      </c>
    </row>
    <row r="110" spans="1:5" x14ac:dyDescent="0.25">
      <c r="A110" s="1">
        <v>3.7</v>
      </c>
      <c r="B110" s="1">
        <v>3.83</v>
      </c>
      <c r="C110" s="1">
        <v>4</v>
      </c>
      <c r="D110" s="3">
        <v>4.25</v>
      </c>
      <c r="E110" s="5">
        <f t="shared" si="3"/>
        <v>3.9450000000000003</v>
      </c>
    </row>
    <row r="111" spans="1:5" x14ac:dyDescent="0.25">
      <c r="A111" s="1">
        <v>3.7</v>
      </c>
      <c r="B111" s="1">
        <v>3.83</v>
      </c>
      <c r="C111" s="1">
        <v>4</v>
      </c>
      <c r="D111" s="3">
        <v>4.25</v>
      </c>
      <c r="E111" s="5">
        <f t="shared" si="3"/>
        <v>3.9450000000000003</v>
      </c>
    </row>
    <row r="112" spans="1:5" x14ac:dyDescent="0.25">
      <c r="A112" s="1">
        <v>3.7</v>
      </c>
      <c r="B112" s="1">
        <v>3.83</v>
      </c>
      <c r="C112" s="1">
        <v>4</v>
      </c>
      <c r="D112" s="3">
        <v>4.25</v>
      </c>
      <c r="E112" s="5">
        <f t="shared" si="3"/>
        <v>3.9450000000000003</v>
      </c>
    </row>
    <row r="113" spans="1:5" x14ac:dyDescent="0.25">
      <c r="A113" s="1">
        <v>3.7</v>
      </c>
      <c r="B113" s="1">
        <v>3.85</v>
      </c>
      <c r="C113" s="1">
        <v>4</v>
      </c>
      <c r="D113" s="3">
        <v>4.25</v>
      </c>
      <c r="E113" s="5">
        <f t="shared" si="3"/>
        <v>3.95</v>
      </c>
    </row>
    <row r="114" spans="1:5" x14ac:dyDescent="0.25">
      <c r="A114" s="1">
        <v>3.7</v>
      </c>
      <c r="B114" s="1">
        <v>3.87</v>
      </c>
      <c r="C114" s="1">
        <v>4</v>
      </c>
      <c r="D114" s="3">
        <v>4.25</v>
      </c>
      <c r="E114" s="5">
        <f t="shared" si="3"/>
        <v>3.9550000000000001</v>
      </c>
    </row>
    <row r="115" spans="1:5" x14ac:dyDescent="0.25">
      <c r="A115" s="1">
        <v>3.8</v>
      </c>
      <c r="B115" s="1">
        <v>3.9</v>
      </c>
      <c r="C115" s="1">
        <v>4</v>
      </c>
      <c r="D115" s="3">
        <v>4.25</v>
      </c>
      <c r="E115" s="5">
        <f t="shared" si="3"/>
        <v>3.9874999999999998</v>
      </c>
    </row>
    <row r="116" spans="1:5" x14ac:dyDescent="0.25">
      <c r="A116" s="1">
        <v>3.8</v>
      </c>
      <c r="B116" s="1">
        <v>3.92</v>
      </c>
      <c r="C116" s="1">
        <v>4.04</v>
      </c>
      <c r="D116" s="3">
        <v>4.25</v>
      </c>
      <c r="E116" s="5">
        <f t="shared" si="3"/>
        <v>4.0024999999999995</v>
      </c>
    </row>
    <row r="117" spans="1:5" x14ac:dyDescent="0.25">
      <c r="A117" s="1">
        <v>3.8</v>
      </c>
      <c r="B117" s="1">
        <v>3.93</v>
      </c>
      <c r="C117" s="1">
        <v>4.08</v>
      </c>
      <c r="D117" s="3">
        <v>4.25</v>
      </c>
      <c r="E117" s="5">
        <f t="shared" si="3"/>
        <v>4.0150000000000006</v>
      </c>
    </row>
    <row r="118" spans="1:5" x14ac:dyDescent="0.25">
      <c r="A118" s="1">
        <v>3.8</v>
      </c>
      <c r="B118" s="1">
        <v>3.93</v>
      </c>
      <c r="C118" s="1">
        <v>4.08</v>
      </c>
      <c r="D118" s="3">
        <v>4.25</v>
      </c>
      <c r="E118" s="5">
        <f t="shared" si="3"/>
        <v>4.0150000000000006</v>
      </c>
    </row>
    <row r="119" spans="1:5" x14ac:dyDescent="0.25">
      <c r="A119" s="1">
        <v>3.8</v>
      </c>
      <c r="B119" s="1">
        <v>3.93</v>
      </c>
      <c r="C119" s="1">
        <v>4.08</v>
      </c>
      <c r="D119" s="3">
        <v>4.25</v>
      </c>
      <c r="E119" s="5">
        <f t="shared" si="3"/>
        <v>4.0150000000000006</v>
      </c>
    </row>
    <row r="120" spans="1:5" x14ac:dyDescent="0.25">
      <c r="A120" s="1">
        <v>3.8</v>
      </c>
      <c r="B120" s="1">
        <v>3.93</v>
      </c>
      <c r="C120" s="1">
        <v>4.08</v>
      </c>
      <c r="D120" s="3">
        <v>4.5</v>
      </c>
      <c r="E120" s="5">
        <f t="shared" si="3"/>
        <v>4.0775000000000006</v>
      </c>
    </row>
    <row r="121" spans="1:5" x14ac:dyDescent="0.25">
      <c r="A121" s="1">
        <v>3.8</v>
      </c>
      <c r="B121" s="1">
        <v>3.98</v>
      </c>
      <c r="C121" s="1">
        <v>4.08</v>
      </c>
      <c r="D121" s="3">
        <v>4.5</v>
      </c>
      <c r="E121" s="5">
        <f t="shared" si="3"/>
        <v>4.09</v>
      </c>
    </row>
    <row r="122" spans="1:5" x14ac:dyDescent="0.25">
      <c r="A122" s="1">
        <v>3.9</v>
      </c>
      <c r="B122" s="1">
        <v>4</v>
      </c>
      <c r="C122" s="1">
        <v>4.13</v>
      </c>
      <c r="D122" s="3">
        <v>4.5</v>
      </c>
      <c r="E122" s="5">
        <f t="shared" si="3"/>
        <v>4.1325000000000003</v>
      </c>
    </row>
    <row r="123" spans="1:5" x14ac:dyDescent="0.25">
      <c r="A123" s="1">
        <v>3.9</v>
      </c>
      <c r="B123" s="1">
        <v>4</v>
      </c>
      <c r="C123" s="1">
        <v>4.17</v>
      </c>
      <c r="D123" s="3">
        <v>4.5</v>
      </c>
      <c r="E123" s="5">
        <f t="shared" si="3"/>
        <v>4.1425000000000001</v>
      </c>
    </row>
    <row r="124" spans="1:5" x14ac:dyDescent="0.25">
      <c r="A124" s="1">
        <v>3.9</v>
      </c>
      <c r="B124" s="1">
        <v>4.07</v>
      </c>
      <c r="C124" s="1">
        <v>4.21</v>
      </c>
      <c r="D124" s="3">
        <v>4.5</v>
      </c>
      <c r="E124" s="5">
        <f t="shared" si="3"/>
        <v>4.17</v>
      </c>
    </row>
    <row r="125" spans="1:5" x14ac:dyDescent="0.25">
      <c r="A125" s="1">
        <v>3.9</v>
      </c>
      <c r="B125" s="1">
        <v>4.12</v>
      </c>
      <c r="C125" s="1">
        <v>4.21</v>
      </c>
      <c r="D125" s="3">
        <v>4.5</v>
      </c>
      <c r="E125" s="5">
        <f t="shared" si="3"/>
        <v>4.1825000000000001</v>
      </c>
    </row>
    <row r="126" spans="1:5" x14ac:dyDescent="0.25">
      <c r="A126" s="1">
        <v>3.9</v>
      </c>
      <c r="B126" s="1">
        <v>4.13</v>
      </c>
      <c r="C126" s="1">
        <v>4.21</v>
      </c>
      <c r="D126" s="3">
        <v>4.5</v>
      </c>
      <c r="E126" s="5">
        <f t="shared" si="3"/>
        <v>4.1849999999999996</v>
      </c>
    </row>
    <row r="127" spans="1:5" x14ac:dyDescent="0.25">
      <c r="A127" s="1">
        <v>3.9</v>
      </c>
      <c r="B127" s="1">
        <v>4.13</v>
      </c>
      <c r="C127" s="1">
        <v>4.25</v>
      </c>
      <c r="D127" s="3">
        <v>4.5</v>
      </c>
      <c r="E127" s="5">
        <f t="shared" si="3"/>
        <v>4.1950000000000003</v>
      </c>
    </row>
    <row r="128" spans="1:5" x14ac:dyDescent="0.25">
      <c r="A128" s="1">
        <v>4</v>
      </c>
      <c r="B128" s="1">
        <v>4.17</v>
      </c>
      <c r="C128" s="1">
        <v>4.25</v>
      </c>
      <c r="D128" s="3">
        <v>4.5</v>
      </c>
      <c r="E128" s="5">
        <f t="shared" si="3"/>
        <v>4.2300000000000004</v>
      </c>
    </row>
    <row r="129" spans="1:5" x14ac:dyDescent="0.25">
      <c r="A129" s="1">
        <v>4</v>
      </c>
      <c r="B129" s="1">
        <v>4.17</v>
      </c>
      <c r="C129" s="1">
        <v>4.29</v>
      </c>
      <c r="D129" s="3">
        <v>4.5</v>
      </c>
      <c r="E129" s="5">
        <f t="shared" si="3"/>
        <v>4.24</v>
      </c>
    </row>
    <row r="130" spans="1:5" x14ac:dyDescent="0.25">
      <c r="A130" s="1">
        <v>4</v>
      </c>
      <c r="B130" s="1">
        <v>4.2</v>
      </c>
      <c r="C130" s="1">
        <v>4.33</v>
      </c>
      <c r="D130" s="3">
        <v>4.5</v>
      </c>
      <c r="E130" s="5">
        <f t="shared" si="3"/>
        <v>4.2575000000000003</v>
      </c>
    </row>
    <row r="131" spans="1:5" x14ac:dyDescent="0.25">
      <c r="A131" s="1">
        <v>4</v>
      </c>
      <c r="B131" s="1">
        <v>4.22</v>
      </c>
      <c r="C131" s="1">
        <v>4.33</v>
      </c>
      <c r="D131" s="3">
        <v>4.5</v>
      </c>
      <c r="E131" s="5">
        <f t="shared" ref="E131:E152" si="4">AVERAGE(A131:D131)</f>
        <v>4.2624999999999993</v>
      </c>
    </row>
    <row r="132" spans="1:5" x14ac:dyDescent="0.25">
      <c r="A132" s="1">
        <v>4</v>
      </c>
      <c r="B132" s="1">
        <v>4.22</v>
      </c>
      <c r="C132" s="1">
        <v>4.33</v>
      </c>
      <c r="D132" s="3">
        <v>4.75</v>
      </c>
      <c r="E132" s="5">
        <f t="shared" si="4"/>
        <v>4.3249999999999993</v>
      </c>
    </row>
    <row r="133" spans="1:5" x14ac:dyDescent="0.25">
      <c r="A133" s="1">
        <v>4</v>
      </c>
      <c r="B133" s="1">
        <v>4.2699999999999996</v>
      </c>
      <c r="C133" s="1">
        <v>4.38</v>
      </c>
      <c r="D133" s="3">
        <v>4.75</v>
      </c>
      <c r="E133" s="5">
        <f t="shared" si="4"/>
        <v>4.3499999999999996</v>
      </c>
    </row>
    <row r="134" spans="1:5" x14ac:dyDescent="0.25">
      <c r="A134" s="1">
        <v>4</v>
      </c>
      <c r="B134" s="1">
        <v>4.28</v>
      </c>
      <c r="C134" s="1">
        <v>4.38</v>
      </c>
      <c r="D134" s="3">
        <v>4.75</v>
      </c>
      <c r="E134" s="5">
        <f t="shared" si="4"/>
        <v>4.3525</v>
      </c>
    </row>
    <row r="135" spans="1:5" x14ac:dyDescent="0.25">
      <c r="A135" s="1">
        <v>4.0999999999999996</v>
      </c>
      <c r="B135" s="1">
        <v>4.28</v>
      </c>
      <c r="C135" s="1">
        <v>4.42</v>
      </c>
      <c r="D135" s="3">
        <v>4.75</v>
      </c>
      <c r="E135" s="5">
        <f t="shared" si="4"/>
        <v>4.3874999999999993</v>
      </c>
    </row>
    <row r="136" spans="1:5" x14ac:dyDescent="0.25">
      <c r="A136" s="1">
        <v>4.0999999999999996</v>
      </c>
      <c r="B136" s="1">
        <v>4.3</v>
      </c>
      <c r="C136" s="1">
        <v>4.5</v>
      </c>
      <c r="D136" s="3">
        <v>4.75</v>
      </c>
      <c r="E136" s="5">
        <f t="shared" si="4"/>
        <v>4.4124999999999996</v>
      </c>
    </row>
    <row r="137" spans="1:5" x14ac:dyDescent="0.25">
      <c r="A137" s="1">
        <v>4.0999999999999996</v>
      </c>
      <c r="B137" s="1">
        <v>4.3</v>
      </c>
      <c r="C137" s="1">
        <v>4.5</v>
      </c>
      <c r="D137" s="3">
        <v>4.75</v>
      </c>
      <c r="E137" s="5">
        <f t="shared" si="4"/>
        <v>4.4124999999999996</v>
      </c>
    </row>
    <row r="138" spans="1:5" x14ac:dyDescent="0.25">
      <c r="A138" s="1">
        <v>4.2</v>
      </c>
      <c r="B138" s="1">
        <v>4.3</v>
      </c>
      <c r="C138" s="1">
        <v>4.54</v>
      </c>
      <c r="D138" s="3">
        <v>4.75</v>
      </c>
      <c r="E138" s="5">
        <f t="shared" si="4"/>
        <v>4.4474999999999998</v>
      </c>
    </row>
    <row r="139" spans="1:5" x14ac:dyDescent="0.25">
      <c r="A139" s="1">
        <v>4.2</v>
      </c>
      <c r="B139" s="1">
        <v>4.33</v>
      </c>
      <c r="C139" s="1">
        <v>4.58</v>
      </c>
      <c r="D139" s="3">
        <v>4.75</v>
      </c>
      <c r="E139" s="5">
        <f t="shared" si="4"/>
        <v>4.4649999999999999</v>
      </c>
    </row>
    <row r="140" spans="1:5" x14ac:dyDescent="0.25">
      <c r="A140" s="1">
        <v>4.2</v>
      </c>
      <c r="B140" s="1">
        <v>4.33</v>
      </c>
      <c r="C140" s="1">
        <v>4.58</v>
      </c>
      <c r="D140" s="3">
        <v>4.75</v>
      </c>
      <c r="E140" s="5">
        <f t="shared" si="4"/>
        <v>4.4649999999999999</v>
      </c>
    </row>
    <row r="141" spans="1:5" x14ac:dyDescent="0.25">
      <c r="A141" s="1">
        <v>4.2</v>
      </c>
      <c r="B141" s="1">
        <v>4.38</v>
      </c>
      <c r="C141" s="1">
        <v>4.58</v>
      </c>
      <c r="D141" s="3">
        <v>4.75</v>
      </c>
      <c r="E141" s="5">
        <f t="shared" si="4"/>
        <v>4.4775</v>
      </c>
    </row>
    <row r="142" spans="1:5" x14ac:dyDescent="0.25">
      <c r="A142" s="1">
        <v>4.2</v>
      </c>
      <c r="B142" s="1">
        <v>4.38</v>
      </c>
      <c r="C142" s="1">
        <v>4.63</v>
      </c>
      <c r="D142" s="3">
        <v>4.75</v>
      </c>
      <c r="E142" s="5">
        <f t="shared" si="4"/>
        <v>4.49</v>
      </c>
    </row>
    <row r="143" spans="1:5" x14ac:dyDescent="0.25">
      <c r="A143" s="1">
        <v>4.2</v>
      </c>
      <c r="B143" s="1">
        <v>4.38</v>
      </c>
      <c r="C143" s="1">
        <v>4.67</v>
      </c>
      <c r="D143" s="3">
        <v>4.75</v>
      </c>
      <c r="E143" s="5">
        <f t="shared" si="4"/>
        <v>4.5</v>
      </c>
    </row>
    <row r="144" spans="1:5" x14ac:dyDescent="0.25">
      <c r="A144" s="1">
        <v>4.2</v>
      </c>
      <c r="B144" s="1">
        <v>4.38</v>
      </c>
      <c r="C144" s="1">
        <v>4.67</v>
      </c>
      <c r="D144" s="3">
        <v>4.75</v>
      </c>
      <c r="E144" s="5">
        <f t="shared" si="4"/>
        <v>4.5</v>
      </c>
    </row>
    <row r="145" spans="1:6" x14ac:dyDescent="0.25">
      <c r="A145" s="1">
        <v>4.2</v>
      </c>
      <c r="B145" s="1">
        <v>4.43</v>
      </c>
      <c r="C145" s="1">
        <v>4.67</v>
      </c>
      <c r="D145" s="3">
        <v>4.75</v>
      </c>
      <c r="E145" s="5">
        <f t="shared" si="4"/>
        <v>4.5124999999999993</v>
      </c>
    </row>
    <row r="146" spans="1:6" x14ac:dyDescent="0.25">
      <c r="A146" s="1">
        <v>4.25</v>
      </c>
      <c r="B146" s="1">
        <v>4.4800000000000004</v>
      </c>
      <c r="C146" s="1">
        <v>4.67</v>
      </c>
      <c r="D146" s="3">
        <v>4.75</v>
      </c>
      <c r="E146" s="5">
        <f t="shared" si="4"/>
        <v>4.5374999999999996</v>
      </c>
    </row>
    <row r="147" spans="1:6" x14ac:dyDescent="0.25">
      <c r="A147" s="1">
        <v>4.3</v>
      </c>
      <c r="B147" s="1">
        <v>4.5</v>
      </c>
      <c r="C147" s="1">
        <v>4.67</v>
      </c>
      <c r="D147" s="3">
        <v>4.75</v>
      </c>
      <c r="E147" s="5">
        <f t="shared" si="4"/>
        <v>4.5549999999999997</v>
      </c>
    </row>
    <row r="148" spans="1:6" x14ac:dyDescent="0.25">
      <c r="A148" s="1">
        <v>4.3</v>
      </c>
      <c r="B148" s="1">
        <v>4.5</v>
      </c>
      <c r="C148" s="1">
        <v>4.67</v>
      </c>
      <c r="D148" s="3">
        <v>5</v>
      </c>
      <c r="E148" s="5">
        <f t="shared" si="4"/>
        <v>4.6174999999999997</v>
      </c>
    </row>
    <row r="149" spans="1:6" x14ac:dyDescent="0.25">
      <c r="A149" s="1">
        <v>4.3</v>
      </c>
      <c r="B149" s="1">
        <v>4.55</v>
      </c>
      <c r="C149" s="1">
        <v>4.67</v>
      </c>
      <c r="D149" s="3">
        <v>5</v>
      </c>
      <c r="E149" s="5">
        <f t="shared" si="4"/>
        <v>4.63</v>
      </c>
    </row>
    <row r="150" spans="1:6" x14ac:dyDescent="0.25">
      <c r="A150" s="1">
        <v>4.3</v>
      </c>
      <c r="B150" s="1">
        <v>4.5999999999999996</v>
      </c>
      <c r="C150" s="1">
        <v>4.67</v>
      </c>
      <c r="D150" s="3">
        <v>5</v>
      </c>
      <c r="E150" s="5">
        <f t="shared" si="4"/>
        <v>4.6425000000000001</v>
      </c>
    </row>
    <row r="151" spans="1:6" x14ac:dyDescent="0.25">
      <c r="A151" s="1">
        <v>4.4000000000000004</v>
      </c>
      <c r="B151" s="1">
        <v>4.62</v>
      </c>
      <c r="C151" s="1">
        <v>4.67</v>
      </c>
      <c r="D151" s="3">
        <v>5</v>
      </c>
      <c r="E151" s="5">
        <f t="shared" si="4"/>
        <v>4.6724999999999994</v>
      </c>
    </row>
    <row r="152" spans="1:6" x14ac:dyDescent="0.25">
      <c r="A152" s="1">
        <v>4.4000000000000004</v>
      </c>
      <c r="B152" s="1">
        <v>4.6500000000000004</v>
      </c>
      <c r="C152" s="1">
        <v>4.75</v>
      </c>
      <c r="D152" s="3">
        <v>5</v>
      </c>
      <c r="E152" s="5">
        <f t="shared" si="4"/>
        <v>4.7</v>
      </c>
    </row>
    <row r="153" spans="1:6" x14ac:dyDescent="0.25">
      <c r="D153" s="1"/>
      <c r="E153" s="5"/>
    </row>
    <row r="154" spans="1:6" x14ac:dyDescent="0.25">
      <c r="A154" s="1">
        <f>MAX(A3:A152)</f>
        <v>4.4000000000000004</v>
      </c>
      <c r="B154" s="1">
        <f>MAX(B3:B152)</f>
        <v>4.6500000000000004</v>
      </c>
      <c r="C154" s="1">
        <f>MAX(C3:C152)</f>
        <v>4.75</v>
      </c>
      <c r="D154" s="1">
        <f>MAX(D3:D152)</f>
        <v>5</v>
      </c>
      <c r="E154" s="1">
        <f>MAX(E3:E152)</f>
        <v>4.7</v>
      </c>
      <c r="F154" t="s">
        <v>81</v>
      </c>
    </row>
    <row r="155" spans="1:6" x14ac:dyDescent="0.25">
      <c r="A155" s="1">
        <f>AVERAGE(A3:A152)</f>
        <v>2.9988666666666663</v>
      </c>
      <c r="B155" s="1">
        <f>AVERAGE(B3:B152)</f>
        <v>3.1684000000000014</v>
      </c>
      <c r="C155" s="1">
        <f>AVERAGE(C3:C152)</f>
        <v>3.2753333333333328</v>
      </c>
      <c r="D155" s="1">
        <f>AVERAGE(D3:D152)</f>
        <v>3.5133333333333332</v>
      </c>
      <c r="E155" s="1">
        <f>AVERAGE(E3:E152)</f>
        <v>3.2389833333333331</v>
      </c>
      <c r="F155" t="s">
        <v>68</v>
      </c>
    </row>
    <row r="156" spans="1:6" x14ac:dyDescent="0.25">
      <c r="A156" s="1">
        <f>_xlfn.STDEV.S(A3:A152)</f>
        <v>0.91128166743599759</v>
      </c>
      <c r="B156" s="1">
        <f>_xlfn.STDEV.S(B3:B152)</f>
        <v>0.91884307180498692</v>
      </c>
      <c r="C156" s="1">
        <f>_xlfn.STDEV.S(C3:C152)</f>
        <v>0.92868577608011194</v>
      </c>
      <c r="D156" s="1">
        <f>_xlfn.STDEV.S(D3:D152)</f>
        <v>0.91558516636521003</v>
      </c>
      <c r="E156" s="1">
        <f>_xlfn.STDEV.S(E3:E152)</f>
        <v>0.915985189383554</v>
      </c>
      <c r="F156" t="s">
        <v>82</v>
      </c>
    </row>
    <row r="157" spans="1:6" x14ac:dyDescent="0.25">
      <c r="A157" s="1">
        <f>_xlfn.VAR.S(A3:A152)</f>
        <v>0.83043427740493214</v>
      </c>
      <c r="B157" s="1">
        <f>_xlfn.VAR.S(B3:B152)</f>
        <v>0.84427259060402438</v>
      </c>
      <c r="C157" s="1">
        <f>_xlfn.VAR.S(C3:C152)</f>
        <v>0.86245727069351974</v>
      </c>
      <c r="D157" s="1">
        <f>_xlfn.VAR.S(D3:D152)</f>
        <v>0.83829619686800938</v>
      </c>
      <c r="E157" s="1">
        <f>_xlfn.VAR.S(E3:E152)</f>
        <v>0.83902886717002523</v>
      </c>
      <c r="F157" t="s">
        <v>34</v>
      </c>
    </row>
    <row r="158" spans="1:6" x14ac:dyDescent="0.25">
      <c r="A158" s="1">
        <f>MIN(A3:A152)</f>
        <v>1</v>
      </c>
      <c r="B158" s="1">
        <f>MIN(B3:B152)</f>
        <v>1</v>
      </c>
      <c r="C158" s="1">
        <f>MIN(C3:C152)</f>
        <v>1</v>
      </c>
      <c r="D158" s="1">
        <f>MIN(D3:D152)</f>
        <v>1</v>
      </c>
      <c r="E158" s="1">
        <f>MIN(E3:E152)</f>
        <v>1</v>
      </c>
      <c r="F158" t="s">
        <v>83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3"/>
  <sheetViews>
    <sheetView tabSelected="1" topLeftCell="K5" workbookViewId="0">
      <selection activeCell="W19" sqref="W19"/>
    </sheetView>
  </sheetViews>
  <sheetFormatPr defaultColWidth="12.5703125" defaultRowHeight="15" x14ac:dyDescent="0.25"/>
  <cols>
    <col min="1" max="1" width="13.85546875" style="1" customWidth="1"/>
    <col min="2" max="2" width="11" style="1" bestFit="1" customWidth="1"/>
    <col min="3" max="3" width="11.42578125" style="1" bestFit="1" customWidth="1"/>
    <col min="4" max="4" width="8.140625" style="2" bestFit="1" customWidth="1"/>
    <col min="6" max="6" width="18.85546875" customWidth="1"/>
    <col min="7" max="7" width="22.42578125" customWidth="1"/>
    <col min="10" max="10" width="14.85546875" customWidth="1"/>
  </cols>
  <sheetData>
    <row r="1" spans="1:13" x14ac:dyDescent="0.25">
      <c r="A1" s="8" t="s">
        <v>5</v>
      </c>
    </row>
    <row r="2" spans="1:13" ht="30.75" thickBot="1" x14ac:dyDescent="0.3">
      <c r="A2" s="9" t="s">
        <v>1</v>
      </c>
      <c r="B2" s="9" t="s">
        <v>2</v>
      </c>
      <c r="C2" s="9" t="s">
        <v>3</v>
      </c>
      <c r="D2" s="9" t="s">
        <v>4</v>
      </c>
    </row>
    <row r="3" spans="1:13" x14ac:dyDescent="0.25">
      <c r="A3" s="1">
        <v>1</v>
      </c>
      <c r="B3" s="1">
        <v>1</v>
      </c>
      <c r="C3" s="1">
        <v>1</v>
      </c>
      <c r="D3" s="3">
        <v>1</v>
      </c>
      <c r="F3" s="10" t="s">
        <v>17</v>
      </c>
      <c r="G3" s="11" t="s">
        <v>46</v>
      </c>
      <c r="H3" s="11"/>
      <c r="I3" s="11"/>
      <c r="J3" s="11"/>
      <c r="K3" s="11"/>
      <c r="L3" s="11"/>
      <c r="M3" s="13"/>
    </row>
    <row r="4" spans="1:13" x14ac:dyDescent="0.25">
      <c r="A4" s="1">
        <v>1</v>
      </c>
      <c r="B4" s="1">
        <v>1</v>
      </c>
      <c r="C4" s="1">
        <v>1.4</v>
      </c>
      <c r="D4" s="3">
        <v>1.5</v>
      </c>
      <c r="F4" s="14"/>
      <c r="G4" s="15" t="s">
        <v>47</v>
      </c>
      <c r="H4" s="15"/>
      <c r="I4" s="15"/>
      <c r="J4" s="15"/>
      <c r="K4" s="15"/>
      <c r="L4" s="15"/>
      <c r="M4" s="17"/>
    </row>
    <row r="5" spans="1:13" x14ac:dyDescent="0.25">
      <c r="A5" s="1">
        <v>1.1000000000000001</v>
      </c>
      <c r="B5" s="1">
        <v>1</v>
      </c>
      <c r="C5" s="1">
        <v>1.58</v>
      </c>
      <c r="D5" s="3">
        <v>1.5</v>
      </c>
      <c r="F5" s="14"/>
      <c r="G5" s="15"/>
      <c r="H5" s="15"/>
      <c r="I5" s="15"/>
      <c r="J5" s="15"/>
      <c r="K5" s="15"/>
      <c r="L5" s="15"/>
      <c r="M5" s="17"/>
    </row>
    <row r="6" spans="1:13" ht="15.75" thickBot="1" x14ac:dyDescent="0.3">
      <c r="A6" s="1">
        <v>1.2</v>
      </c>
      <c r="B6" s="1">
        <v>1.17</v>
      </c>
      <c r="C6" s="1">
        <v>1.58</v>
      </c>
      <c r="D6" s="3">
        <v>1.5</v>
      </c>
      <c r="F6" s="14"/>
      <c r="G6" s="15"/>
      <c r="H6" s="15"/>
      <c r="I6" s="15"/>
      <c r="J6" s="15"/>
      <c r="K6" s="15"/>
      <c r="L6" s="15"/>
      <c r="M6" s="17"/>
    </row>
    <row r="7" spans="1:13" x14ac:dyDescent="0.25">
      <c r="A7" s="1">
        <v>1.2</v>
      </c>
      <c r="B7" s="1">
        <v>1.17</v>
      </c>
      <c r="C7" s="1">
        <v>1.63</v>
      </c>
      <c r="D7" s="3">
        <v>1.5</v>
      </c>
      <c r="F7" s="18" t="s">
        <v>48</v>
      </c>
      <c r="G7" s="11" t="s">
        <v>28</v>
      </c>
      <c r="H7" s="11"/>
      <c r="I7" s="11"/>
      <c r="J7" s="11"/>
      <c r="K7" s="11"/>
      <c r="L7" s="11"/>
      <c r="M7" s="13"/>
    </row>
    <row r="8" spans="1:13" x14ac:dyDescent="0.25">
      <c r="A8" s="1">
        <v>1.2</v>
      </c>
      <c r="B8" s="1">
        <v>1.28</v>
      </c>
      <c r="C8" s="1">
        <v>1.67</v>
      </c>
      <c r="D8" s="3">
        <v>1.75</v>
      </c>
      <c r="F8" s="14"/>
      <c r="G8" s="15"/>
      <c r="H8" s="15"/>
      <c r="I8" s="15"/>
      <c r="J8" s="15"/>
      <c r="K8" s="15"/>
      <c r="L8" s="15"/>
      <c r="M8" s="17"/>
    </row>
    <row r="9" spans="1:13" ht="15.75" thickBot="1" x14ac:dyDescent="0.3">
      <c r="A9" s="1">
        <v>1.2</v>
      </c>
      <c r="B9" s="1">
        <v>1.38</v>
      </c>
      <c r="C9" s="1">
        <v>1.67</v>
      </c>
      <c r="D9" s="3">
        <v>2</v>
      </c>
      <c r="F9" s="14"/>
      <c r="G9" s="15" t="s">
        <v>29</v>
      </c>
      <c r="H9" s="15"/>
      <c r="I9" s="15"/>
      <c r="J9" s="15"/>
      <c r="K9" s="15"/>
      <c r="L9" s="15"/>
      <c r="M9" s="17"/>
    </row>
    <row r="10" spans="1:13" x14ac:dyDescent="0.25">
      <c r="A10" s="1">
        <v>1.3</v>
      </c>
      <c r="B10" s="1">
        <v>1.42</v>
      </c>
      <c r="C10" s="1">
        <v>1.67</v>
      </c>
      <c r="D10" s="3">
        <v>2</v>
      </c>
      <c r="F10" s="14"/>
      <c r="G10" s="23" t="s">
        <v>30</v>
      </c>
      <c r="H10" s="23" t="s">
        <v>31</v>
      </c>
      <c r="I10" s="23" t="s">
        <v>32</v>
      </c>
      <c r="J10" s="23" t="s">
        <v>33</v>
      </c>
      <c r="K10" s="23" t="s">
        <v>34</v>
      </c>
      <c r="L10" s="15"/>
      <c r="M10" s="17"/>
    </row>
    <row r="11" spans="1:13" x14ac:dyDescent="0.25">
      <c r="A11" s="1">
        <v>1.4</v>
      </c>
      <c r="B11" s="1">
        <v>1.45</v>
      </c>
      <c r="C11" s="1">
        <v>1.75</v>
      </c>
      <c r="D11" s="3">
        <v>2</v>
      </c>
      <c r="F11" s="14"/>
      <c r="G11" s="15" t="s">
        <v>1</v>
      </c>
      <c r="H11" s="15">
        <v>150</v>
      </c>
      <c r="I11" s="15">
        <v>449.83</v>
      </c>
      <c r="J11" s="15">
        <v>2.9988666666666663</v>
      </c>
      <c r="K11" s="15">
        <v>0.83043427740493214</v>
      </c>
      <c r="L11" s="15"/>
      <c r="M11" s="17"/>
    </row>
    <row r="12" spans="1:13" x14ac:dyDescent="0.25">
      <c r="A12" s="1">
        <v>1.4</v>
      </c>
      <c r="B12" s="1">
        <v>1.5</v>
      </c>
      <c r="C12" s="1">
        <v>1.75</v>
      </c>
      <c r="D12" s="3">
        <v>2</v>
      </c>
      <c r="F12" s="14"/>
      <c r="G12" s="15" t="s">
        <v>2</v>
      </c>
      <c r="H12" s="15">
        <v>150</v>
      </c>
      <c r="I12" s="15">
        <v>475.26000000000022</v>
      </c>
      <c r="J12" s="15">
        <v>3.1684000000000014</v>
      </c>
      <c r="K12" s="15">
        <v>0.84427259060402438</v>
      </c>
      <c r="L12" s="15"/>
      <c r="M12" s="17"/>
    </row>
    <row r="13" spans="1:13" x14ac:dyDescent="0.25">
      <c r="A13" s="1">
        <v>1.5</v>
      </c>
      <c r="B13" s="1">
        <v>1.7</v>
      </c>
      <c r="C13" s="1">
        <v>1.75</v>
      </c>
      <c r="D13" s="3">
        <v>2</v>
      </c>
      <c r="F13" s="14"/>
      <c r="G13" s="15" t="s">
        <v>3</v>
      </c>
      <c r="H13" s="15">
        <v>150</v>
      </c>
      <c r="I13" s="15">
        <v>491.2999999999999</v>
      </c>
      <c r="J13" s="15">
        <v>3.2753333333333328</v>
      </c>
      <c r="K13" s="15">
        <v>0.86245727069351974</v>
      </c>
      <c r="L13" s="15"/>
      <c r="M13" s="17"/>
    </row>
    <row r="14" spans="1:13" ht="15.75" thickBot="1" x14ac:dyDescent="0.3">
      <c r="A14" s="1">
        <v>1.5</v>
      </c>
      <c r="B14" s="1">
        <v>1.72</v>
      </c>
      <c r="C14" s="1">
        <v>1.83</v>
      </c>
      <c r="D14" s="3">
        <v>2</v>
      </c>
      <c r="F14" s="14"/>
      <c r="G14" s="21" t="s">
        <v>4</v>
      </c>
      <c r="H14" s="21">
        <v>150</v>
      </c>
      <c r="I14" s="21">
        <v>527</v>
      </c>
      <c r="J14" s="21">
        <v>3.5133333333333332</v>
      </c>
      <c r="K14" s="21">
        <v>0.83829619686800938</v>
      </c>
      <c r="L14" s="15"/>
      <c r="M14" s="17"/>
    </row>
    <row r="15" spans="1:13" x14ac:dyDescent="0.25">
      <c r="A15" s="1">
        <v>1.6</v>
      </c>
      <c r="B15" s="1">
        <v>1.77</v>
      </c>
      <c r="C15" s="1">
        <v>1.83</v>
      </c>
      <c r="D15" s="3">
        <v>2</v>
      </c>
      <c r="F15" s="14"/>
      <c r="G15" s="15"/>
      <c r="H15" s="15"/>
      <c r="I15" s="15"/>
      <c r="J15" s="15"/>
      <c r="K15" s="15"/>
      <c r="L15" s="15"/>
      <c r="M15" s="17"/>
    </row>
    <row r="16" spans="1:13" x14ac:dyDescent="0.25">
      <c r="A16" s="1">
        <v>1.6</v>
      </c>
      <c r="B16" s="1">
        <v>1.77</v>
      </c>
      <c r="C16" s="1">
        <v>1.83</v>
      </c>
      <c r="D16" s="3">
        <v>2.25</v>
      </c>
      <c r="F16" s="14"/>
      <c r="G16" s="15"/>
      <c r="H16" s="15"/>
      <c r="I16" s="15"/>
      <c r="J16" s="15"/>
      <c r="K16" s="15"/>
      <c r="L16" s="15"/>
      <c r="M16" s="17"/>
    </row>
    <row r="17" spans="1:13" ht="15.75" thickBot="1" x14ac:dyDescent="0.3">
      <c r="A17" s="1">
        <v>1.6</v>
      </c>
      <c r="B17" s="1">
        <v>1.83</v>
      </c>
      <c r="C17" s="1">
        <v>1.92</v>
      </c>
      <c r="D17" s="3">
        <v>2.25</v>
      </c>
      <c r="F17" s="14"/>
      <c r="G17" s="15" t="s">
        <v>35</v>
      </c>
      <c r="H17" s="15"/>
      <c r="I17" s="15"/>
      <c r="J17" s="15"/>
      <c r="K17" s="15"/>
      <c r="L17" s="15"/>
      <c r="M17" s="17"/>
    </row>
    <row r="18" spans="1:13" x14ac:dyDescent="0.25">
      <c r="A18" s="1">
        <v>1.7</v>
      </c>
      <c r="B18" s="1">
        <v>1.87</v>
      </c>
      <c r="C18" s="1">
        <v>1.92</v>
      </c>
      <c r="D18" s="3">
        <v>2.25</v>
      </c>
      <c r="F18" s="14"/>
      <c r="G18" s="23" t="s">
        <v>36</v>
      </c>
      <c r="H18" s="23" t="s">
        <v>37</v>
      </c>
      <c r="I18" s="23" t="s">
        <v>38</v>
      </c>
      <c r="J18" s="23" t="s">
        <v>39</v>
      </c>
      <c r="K18" s="23" t="s">
        <v>40</v>
      </c>
      <c r="L18" s="23" t="s">
        <v>41</v>
      </c>
      <c r="M18" s="24" t="s">
        <v>42</v>
      </c>
    </row>
    <row r="19" spans="1:13" x14ac:dyDescent="0.25">
      <c r="A19" s="1">
        <v>1.7</v>
      </c>
      <c r="B19" s="1">
        <v>1.92</v>
      </c>
      <c r="C19" s="1">
        <v>1.96</v>
      </c>
      <c r="D19" s="3">
        <v>2.25</v>
      </c>
      <c r="F19" s="14"/>
      <c r="G19" s="15" t="s">
        <v>43</v>
      </c>
      <c r="H19" s="15">
        <v>20.884089833331927</v>
      </c>
      <c r="I19" s="15">
        <v>3</v>
      </c>
      <c r="J19" s="15">
        <v>6.9613632777773091</v>
      </c>
      <c r="K19" s="15">
        <v>8.2493794454270191</v>
      </c>
      <c r="L19" s="15">
        <v>2.1955888087575527E-5</v>
      </c>
      <c r="M19" s="17">
        <v>2.6198535761684454</v>
      </c>
    </row>
    <row r="20" spans="1:13" x14ac:dyDescent="0.25">
      <c r="A20" s="1">
        <v>1.7</v>
      </c>
      <c r="B20" s="1">
        <v>1.93</v>
      </c>
      <c r="C20" s="1">
        <v>2</v>
      </c>
      <c r="D20" s="3">
        <v>2.5</v>
      </c>
      <c r="F20" s="14"/>
      <c r="G20" s="15" t="s">
        <v>44</v>
      </c>
      <c r="H20" s="15">
        <v>502.9435900000002</v>
      </c>
      <c r="I20" s="15">
        <v>596</v>
      </c>
      <c r="J20" s="15">
        <v>0.84386508389261783</v>
      </c>
      <c r="K20" s="15"/>
      <c r="L20" s="15"/>
      <c r="M20" s="17"/>
    </row>
    <row r="21" spans="1:13" x14ac:dyDescent="0.25">
      <c r="A21" s="1">
        <v>1.8</v>
      </c>
      <c r="B21" s="1">
        <v>2</v>
      </c>
      <c r="C21" s="1">
        <v>2</v>
      </c>
      <c r="D21" s="3">
        <v>2.5</v>
      </c>
      <c r="F21" s="14"/>
      <c r="G21" s="15"/>
      <c r="H21" s="15"/>
      <c r="I21" s="15"/>
      <c r="J21" s="15"/>
      <c r="K21" s="15"/>
      <c r="L21" s="15"/>
      <c r="M21" s="17"/>
    </row>
    <row r="22" spans="1:13" ht="15.75" thickBot="1" x14ac:dyDescent="0.3">
      <c r="A22" s="1">
        <v>1.9</v>
      </c>
      <c r="B22" s="1">
        <v>2</v>
      </c>
      <c r="C22" s="1">
        <v>2</v>
      </c>
      <c r="D22" s="3">
        <v>2.5</v>
      </c>
      <c r="F22" s="14"/>
      <c r="G22" s="21" t="s">
        <v>45</v>
      </c>
      <c r="H22" s="21">
        <v>523.82767983333213</v>
      </c>
      <c r="I22" s="21">
        <v>599</v>
      </c>
      <c r="J22" s="21"/>
      <c r="K22" s="21"/>
      <c r="L22" s="21"/>
      <c r="M22" s="22"/>
    </row>
    <row r="23" spans="1:13" x14ac:dyDescent="0.25">
      <c r="A23" s="1">
        <v>1.9</v>
      </c>
      <c r="B23" s="1">
        <v>2.0299999999999998</v>
      </c>
      <c r="C23" s="1">
        <v>2</v>
      </c>
      <c r="D23" s="3">
        <v>2.5</v>
      </c>
      <c r="F23" s="14"/>
      <c r="G23" s="15"/>
      <c r="H23" s="15"/>
      <c r="I23" s="15"/>
      <c r="J23" s="15"/>
      <c r="K23" s="15"/>
      <c r="L23" s="15"/>
      <c r="M23" s="17"/>
    </row>
    <row r="24" spans="1:13" x14ac:dyDescent="0.25">
      <c r="A24" s="1">
        <v>2</v>
      </c>
      <c r="B24" s="1">
        <v>2.0699999999999998</v>
      </c>
      <c r="C24" s="1">
        <v>2.13</v>
      </c>
      <c r="D24" s="3">
        <v>2.5</v>
      </c>
      <c r="F24" s="14"/>
      <c r="G24" s="15"/>
      <c r="H24" s="15"/>
      <c r="I24" s="15"/>
      <c r="J24" s="15"/>
      <c r="K24" s="15"/>
      <c r="L24" s="15"/>
      <c r="M24" s="17"/>
    </row>
    <row r="25" spans="1:13" x14ac:dyDescent="0.25">
      <c r="A25" s="1">
        <v>2</v>
      </c>
      <c r="B25" s="1">
        <v>2.1</v>
      </c>
      <c r="C25" s="1">
        <v>2.17</v>
      </c>
      <c r="D25" s="3">
        <v>2.5</v>
      </c>
      <c r="F25" s="18" t="s">
        <v>23</v>
      </c>
      <c r="G25" s="15" t="s">
        <v>49</v>
      </c>
      <c r="H25" s="15"/>
      <c r="I25" s="15"/>
      <c r="J25" s="15"/>
      <c r="K25" s="15"/>
      <c r="L25" s="15"/>
      <c r="M25" s="17"/>
    </row>
    <row r="26" spans="1:13" x14ac:dyDescent="0.25">
      <c r="A26" s="1">
        <v>2</v>
      </c>
      <c r="B26" s="1">
        <v>2.12</v>
      </c>
      <c r="C26" s="1">
        <v>2.21</v>
      </c>
      <c r="D26" s="3">
        <v>2.5</v>
      </c>
      <c r="F26" s="14"/>
      <c r="G26" s="15"/>
      <c r="H26" s="15"/>
      <c r="I26" s="15"/>
      <c r="J26" s="15"/>
      <c r="K26" s="15"/>
      <c r="L26" s="15"/>
      <c r="M26" s="17"/>
    </row>
    <row r="27" spans="1:13" x14ac:dyDescent="0.25">
      <c r="A27" s="1">
        <v>2</v>
      </c>
      <c r="B27" s="1">
        <v>2.13</v>
      </c>
      <c r="C27" s="1">
        <v>2.21</v>
      </c>
      <c r="D27" s="3">
        <v>2.5</v>
      </c>
      <c r="F27" s="18" t="s">
        <v>25</v>
      </c>
      <c r="G27" s="15" t="s">
        <v>50</v>
      </c>
      <c r="H27" s="15"/>
      <c r="I27" s="15"/>
      <c r="J27" s="15"/>
      <c r="K27" s="15"/>
      <c r="L27" s="15"/>
      <c r="M27" s="17"/>
    </row>
    <row r="28" spans="1:13" x14ac:dyDescent="0.25">
      <c r="A28" s="1">
        <v>2</v>
      </c>
      <c r="B28" s="1">
        <v>2.13</v>
      </c>
      <c r="C28" s="1">
        <v>2.25</v>
      </c>
      <c r="D28" s="3">
        <v>2.75</v>
      </c>
      <c r="F28" s="14"/>
      <c r="G28" s="15"/>
      <c r="H28" s="15"/>
      <c r="I28" s="15"/>
      <c r="J28" s="15"/>
      <c r="K28" s="15"/>
      <c r="L28" s="15"/>
      <c r="M28" s="17"/>
    </row>
    <row r="29" spans="1:13" x14ac:dyDescent="0.25">
      <c r="A29" s="1">
        <v>2</v>
      </c>
      <c r="B29" s="1">
        <v>2.15</v>
      </c>
      <c r="C29" s="1">
        <v>2.33</v>
      </c>
      <c r="D29" s="3">
        <v>2.75</v>
      </c>
      <c r="F29" s="18" t="s">
        <v>51</v>
      </c>
      <c r="G29" s="15" t="s">
        <v>52</v>
      </c>
      <c r="H29" s="15"/>
      <c r="I29" s="15"/>
      <c r="J29" s="15"/>
      <c r="K29" s="15"/>
      <c r="L29" s="15"/>
      <c r="M29" s="17"/>
    </row>
    <row r="30" spans="1:13" x14ac:dyDescent="0.25">
      <c r="A30" s="1">
        <v>2</v>
      </c>
      <c r="B30" s="1">
        <v>2.15</v>
      </c>
      <c r="C30" s="1">
        <v>2.33</v>
      </c>
      <c r="D30" s="3">
        <v>2.75</v>
      </c>
      <c r="F30" s="14"/>
      <c r="G30" s="15"/>
      <c r="H30" s="15"/>
      <c r="I30" s="15"/>
      <c r="J30" s="15"/>
      <c r="K30" s="15"/>
      <c r="L30" s="15"/>
      <c r="M30" s="17"/>
    </row>
    <row r="31" spans="1:13" ht="45" x14ac:dyDescent="0.25">
      <c r="A31" s="1">
        <v>2.1</v>
      </c>
      <c r="B31" s="1">
        <v>2.2000000000000002</v>
      </c>
      <c r="C31" s="1">
        <v>2.38</v>
      </c>
      <c r="D31" s="3">
        <v>2.75</v>
      </c>
      <c r="F31" s="14"/>
      <c r="G31" s="25" t="s">
        <v>53</v>
      </c>
      <c r="H31" s="25" t="s">
        <v>60</v>
      </c>
      <c r="I31" s="26" t="s">
        <v>61</v>
      </c>
      <c r="J31" s="26" t="s">
        <v>62</v>
      </c>
      <c r="K31" s="15"/>
      <c r="L31" s="15"/>
      <c r="M31" s="17"/>
    </row>
    <row r="32" spans="1:13" x14ac:dyDescent="0.25">
      <c r="A32" s="1">
        <v>2.1</v>
      </c>
      <c r="B32" s="1">
        <v>2.25</v>
      </c>
      <c r="C32" s="1">
        <v>2.38</v>
      </c>
      <c r="D32" s="3">
        <v>2.75</v>
      </c>
      <c r="F32" s="14"/>
      <c r="G32" s="25" t="s">
        <v>54</v>
      </c>
      <c r="H32" s="27">
        <f t="shared" ref="H32:H37" si="0">3.63*($J$20/150)</f>
        <v>2.0421535030201349E-2</v>
      </c>
      <c r="I32" s="28">
        <f>J12-J11</f>
        <v>0.16953333333333509</v>
      </c>
      <c r="J32" s="25" t="s">
        <v>63</v>
      </c>
      <c r="K32" s="15"/>
      <c r="L32" s="15"/>
      <c r="M32" s="17"/>
    </row>
    <row r="33" spans="1:13" x14ac:dyDescent="0.25">
      <c r="A33" s="1">
        <v>2.1</v>
      </c>
      <c r="B33" s="1">
        <v>2.38</v>
      </c>
      <c r="C33" s="1">
        <v>2.38</v>
      </c>
      <c r="D33" s="3">
        <v>2.75</v>
      </c>
      <c r="F33" s="14"/>
      <c r="G33" s="25" t="s">
        <v>55</v>
      </c>
      <c r="H33" s="27">
        <f t="shared" si="0"/>
        <v>2.0421535030201349E-2</v>
      </c>
      <c r="I33" s="28">
        <f>J13-J11</f>
        <v>0.27646666666666642</v>
      </c>
      <c r="J33" s="25" t="s">
        <v>63</v>
      </c>
      <c r="K33" s="15"/>
      <c r="L33" s="15"/>
      <c r="M33" s="17"/>
    </row>
    <row r="34" spans="1:13" x14ac:dyDescent="0.25">
      <c r="A34" s="1">
        <v>2.1</v>
      </c>
      <c r="B34" s="1">
        <v>2.4300000000000002</v>
      </c>
      <c r="C34" s="1">
        <v>2.38</v>
      </c>
      <c r="D34" s="3">
        <v>2.75</v>
      </c>
      <c r="F34" s="14"/>
      <c r="G34" s="25" t="s">
        <v>56</v>
      </c>
      <c r="H34" s="27">
        <f t="shared" si="0"/>
        <v>2.0421535030201349E-2</v>
      </c>
      <c r="I34" s="28">
        <f>J14-J11</f>
        <v>0.51446666666666685</v>
      </c>
      <c r="J34" s="25" t="s">
        <v>63</v>
      </c>
      <c r="K34" s="15"/>
      <c r="L34" s="15"/>
      <c r="M34" s="17"/>
    </row>
    <row r="35" spans="1:13" x14ac:dyDescent="0.25">
      <c r="A35" s="1">
        <v>2.2000000000000002</v>
      </c>
      <c r="B35" s="1">
        <v>2.4500000000000002</v>
      </c>
      <c r="C35" s="1">
        <v>2.46</v>
      </c>
      <c r="D35" s="3">
        <v>2.75</v>
      </c>
      <c r="F35" s="14"/>
      <c r="G35" s="25" t="s">
        <v>57</v>
      </c>
      <c r="H35" s="27">
        <f t="shared" si="0"/>
        <v>2.0421535030201349E-2</v>
      </c>
      <c r="I35" s="28">
        <f>J13-J12</f>
        <v>0.10693333333333133</v>
      </c>
      <c r="J35" s="25" t="s">
        <v>63</v>
      </c>
      <c r="K35" s="15"/>
      <c r="L35" s="15"/>
      <c r="M35" s="17"/>
    </row>
    <row r="36" spans="1:13" x14ac:dyDescent="0.25">
      <c r="A36" s="1">
        <v>2.2000000000000002</v>
      </c>
      <c r="B36" s="1">
        <v>2.4700000000000002</v>
      </c>
      <c r="C36" s="1">
        <v>2.46</v>
      </c>
      <c r="D36" s="3">
        <v>3</v>
      </c>
      <c r="F36" s="14"/>
      <c r="G36" s="25" t="s">
        <v>58</v>
      </c>
      <c r="H36" s="27">
        <f t="shared" si="0"/>
        <v>2.0421535030201349E-2</v>
      </c>
      <c r="I36" s="28">
        <f>J14-J13</f>
        <v>0.23800000000000043</v>
      </c>
      <c r="J36" s="25" t="s">
        <v>63</v>
      </c>
      <c r="K36" s="15"/>
      <c r="L36" s="15"/>
      <c r="M36" s="17"/>
    </row>
    <row r="37" spans="1:13" x14ac:dyDescent="0.25">
      <c r="A37" s="1">
        <v>2.2000000000000002</v>
      </c>
      <c r="B37" s="1">
        <v>2.48</v>
      </c>
      <c r="C37" s="1">
        <v>2.46</v>
      </c>
      <c r="D37" s="3">
        <v>3</v>
      </c>
      <c r="F37" s="14"/>
      <c r="G37" s="25" t="s">
        <v>59</v>
      </c>
      <c r="H37" s="27">
        <f t="shared" si="0"/>
        <v>2.0421535030201349E-2</v>
      </c>
      <c r="I37" s="28">
        <f>J14-J13</f>
        <v>0.23800000000000043</v>
      </c>
      <c r="J37" s="25" t="s">
        <v>63</v>
      </c>
      <c r="K37" s="15"/>
      <c r="L37" s="15"/>
      <c r="M37" s="17"/>
    </row>
    <row r="38" spans="1:13" x14ac:dyDescent="0.25">
      <c r="A38" s="1">
        <v>2.2000000000000002</v>
      </c>
      <c r="B38" s="1">
        <v>2.5</v>
      </c>
      <c r="C38" s="1">
        <v>2.5</v>
      </c>
      <c r="D38" s="3">
        <v>3</v>
      </c>
      <c r="F38" s="14"/>
      <c r="G38" s="15"/>
      <c r="H38" s="15"/>
      <c r="I38" s="15"/>
      <c r="J38" s="15"/>
      <c r="K38" s="15"/>
      <c r="L38" s="15"/>
      <c r="M38" s="17"/>
    </row>
    <row r="39" spans="1:13" x14ac:dyDescent="0.25">
      <c r="A39" s="1">
        <v>2.2000000000000002</v>
      </c>
      <c r="B39" s="1">
        <v>2.5</v>
      </c>
      <c r="C39" s="1">
        <v>2.5</v>
      </c>
      <c r="D39" s="3">
        <v>3</v>
      </c>
      <c r="F39" s="18" t="s">
        <v>25</v>
      </c>
      <c r="G39" s="15" t="s">
        <v>64</v>
      </c>
      <c r="H39" s="15"/>
      <c r="I39" s="15"/>
      <c r="J39" s="15"/>
      <c r="K39" s="15"/>
      <c r="L39" s="15"/>
      <c r="M39" s="17"/>
    </row>
    <row r="40" spans="1:13" ht="15.75" thickBot="1" x14ac:dyDescent="0.3">
      <c r="A40" s="1">
        <v>2.2999999999999998</v>
      </c>
      <c r="B40" s="1">
        <v>2.57</v>
      </c>
      <c r="C40" s="1">
        <v>2.58</v>
      </c>
      <c r="D40" s="3">
        <v>3</v>
      </c>
      <c r="F40" s="29"/>
      <c r="G40" s="21" t="s">
        <v>65</v>
      </c>
      <c r="H40" s="21"/>
      <c r="I40" s="21"/>
      <c r="J40" s="21"/>
      <c r="K40" s="21"/>
      <c r="L40" s="21"/>
      <c r="M40" s="22"/>
    </row>
    <row r="41" spans="1:13" x14ac:dyDescent="0.25">
      <c r="A41" s="1">
        <v>2.2999999999999998</v>
      </c>
      <c r="B41" s="1">
        <v>2.58</v>
      </c>
      <c r="C41" s="1">
        <v>2.58</v>
      </c>
      <c r="D41" s="3">
        <v>3</v>
      </c>
    </row>
    <row r="42" spans="1:13" x14ac:dyDescent="0.25">
      <c r="A42" s="1">
        <v>2.4</v>
      </c>
      <c r="B42" s="1">
        <v>2.63</v>
      </c>
      <c r="C42" s="1">
        <v>2.58</v>
      </c>
      <c r="D42" s="3">
        <v>3</v>
      </c>
    </row>
    <row r="43" spans="1:13" x14ac:dyDescent="0.25">
      <c r="A43" s="1">
        <v>2.4</v>
      </c>
      <c r="B43" s="1">
        <v>2.65</v>
      </c>
      <c r="C43" s="1">
        <v>2.63</v>
      </c>
      <c r="D43" s="3">
        <v>3</v>
      </c>
    </row>
    <row r="44" spans="1:13" x14ac:dyDescent="0.25">
      <c r="A44" s="1">
        <v>2.4</v>
      </c>
      <c r="B44" s="1">
        <v>2.68</v>
      </c>
      <c r="C44" s="1">
        <v>2.67</v>
      </c>
      <c r="D44" s="3">
        <v>3</v>
      </c>
    </row>
    <row r="45" spans="1:13" x14ac:dyDescent="0.25">
      <c r="A45" s="1">
        <v>2.4</v>
      </c>
      <c r="B45" s="1">
        <v>2.68</v>
      </c>
      <c r="C45" s="1">
        <v>2.71</v>
      </c>
      <c r="D45" s="3">
        <v>3</v>
      </c>
    </row>
    <row r="46" spans="1:13" x14ac:dyDescent="0.25">
      <c r="A46" s="1">
        <v>2.4</v>
      </c>
      <c r="B46" s="1">
        <v>2.68</v>
      </c>
      <c r="C46" s="1">
        <v>2.71</v>
      </c>
      <c r="D46" s="3">
        <v>3</v>
      </c>
    </row>
    <row r="47" spans="1:13" x14ac:dyDescent="0.25">
      <c r="A47" s="1">
        <v>2.5</v>
      </c>
      <c r="B47" s="1">
        <v>2.73</v>
      </c>
      <c r="C47" s="1">
        <v>2.71</v>
      </c>
      <c r="D47" s="3">
        <v>3</v>
      </c>
    </row>
    <row r="48" spans="1:13" x14ac:dyDescent="0.25">
      <c r="A48" s="1">
        <v>2.5</v>
      </c>
      <c r="B48" s="1">
        <v>2.75</v>
      </c>
      <c r="C48" s="1">
        <v>2.75</v>
      </c>
      <c r="D48" s="3">
        <v>3</v>
      </c>
    </row>
    <row r="49" spans="1:4" x14ac:dyDescent="0.25">
      <c r="A49" s="1">
        <v>2.5</v>
      </c>
      <c r="B49" s="1">
        <v>2.75</v>
      </c>
      <c r="C49" s="1">
        <v>2.79</v>
      </c>
      <c r="D49" s="3">
        <v>3</v>
      </c>
    </row>
    <row r="50" spans="1:4" x14ac:dyDescent="0.25">
      <c r="A50" s="1">
        <v>2.5</v>
      </c>
      <c r="B50" s="1">
        <v>2.77</v>
      </c>
      <c r="C50" s="1">
        <v>2.79</v>
      </c>
      <c r="D50" s="3">
        <v>3</v>
      </c>
    </row>
    <row r="51" spans="1:4" x14ac:dyDescent="0.25">
      <c r="A51" s="1">
        <v>2.6</v>
      </c>
      <c r="B51" s="1">
        <v>2.82</v>
      </c>
      <c r="C51" s="1">
        <v>2.83</v>
      </c>
      <c r="D51" s="3">
        <v>3</v>
      </c>
    </row>
    <row r="52" spans="1:4" x14ac:dyDescent="0.25">
      <c r="A52" s="1">
        <v>2.6</v>
      </c>
      <c r="B52" s="1">
        <v>2.85</v>
      </c>
      <c r="C52" s="1">
        <v>2.83</v>
      </c>
      <c r="D52" s="3">
        <v>3</v>
      </c>
    </row>
    <row r="53" spans="1:4" x14ac:dyDescent="0.25">
      <c r="A53" s="1">
        <v>2.6</v>
      </c>
      <c r="B53" s="1">
        <v>2.87</v>
      </c>
      <c r="C53" s="1">
        <v>2.83</v>
      </c>
      <c r="D53" s="3">
        <v>3</v>
      </c>
    </row>
    <row r="54" spans="1:4" x14ac:dyDescent="0.25">
      <c r="A54" s="1">
        <v>2.6</v>
      </c>
      <c r="B54" s="1">
        <v>2.87</v>
      </c>
      <c r="C54" s="1">
        <v>2.88</v>
      </c>
      <c r="D54" s="3">
        <v>3</v>
      </c>
    </row>
    <row r="55" spans="1:4" x14ac:dyDescent="0.25">
      <c r="A55" s="1">
        <v>2.7</v>
      </c>
      <c r="B55" s="1">
        <v>2.87</v>
      </c>
      <c r="C55" s="1">
        <v>2.88</v>
      </c>
      <c r="D55" s="3">
        <v>3</v>
      </c>
    </row>
    <row r="56" spans="1:4" x14ac:dyDescent="0.25">
      <c r="A56" s="1">
        <v>2.7</v>
      </c>
      <c r="B56" s="1">
        <v>2.88</v>
      </c>
      <c r="C56" s="1">
        <v>2.92</v>
      </c>
      <c r="D56" s="3">
        <v>3</v>
      </c>
    </row>
    <row r="57" spans="1:4" x14ac:dyDescent="0.25">
      <c r="A57" s="1">
        <v>2.7</v>
      </c>
      <c r="B57" s="1">
        <v>2.9</v>
      </c>
      <c r="C57" s="1">
        <v>2.92</v>
      </c>
      <c r="D57" s="3">
        <v>3</v>
      </c>
    </row>
    <row r="58" spans="1:4" x14ac:dyDescent="0.25">
      <c r="A58" s="1">
        <v>2.7</v>
      </c>
      <c r="B58" s="1">
        <v>2.92</v>
      </c>
      <c r="C58" s="1">
        <v>2.92</v>
      </c>
      <c r="D58" s="3">
        <v>3.25</v>
      </c>
    </row>
    <row r="59" spans="1:4" x14ac:dyDescent="0.25">
      <c r="A59" s="1">
        <v>2.7</v>
      </c>
      <c r="B59" s="1">
        <v>2.92</v>
      </c>
      <c r="C59" s="1">
        <v>2.92</v>
      </c>
      <c r="D59" s="3">
        <v>3.25</v>
      </c>
    </row>
    <row r="60" spans="1:4" x14ac:dyDescent="0.25">
      <c r="A60" s="1">
        <v>2.8</v>
      </c>
      <c r="B60" s="1">
        <v>2.98</v>
      </c>
      <c r="C60" s="1">
        <v>2.92</v>
      </c>
      <c r="D60" s="3">
        <v>3.25</v>
      </c>
    </row>
    <row r="61" spans="1:4" x14ac:dyDescent="0.25">
      <c r="A61" s="1">
        <v>2.8</v>
      </c>
      <c r="B61" s="1">
        <v>3</v>
      </c>
      <c r="C61" s="1">
        <v>2.96</v>
      </c>
      <c r="D61" s="3">
        <v>3.25</v>
      </c>
    </row>
    <row r="62" spans="1:4" x14ac:dyDescent="0.25">
      <c r="A62" s="1">
        <v>2.8</v>
      </c>
      <c r="B62" s="1">
        <v>3</v>
      </c>
      <c r="C62" s="1">
        <v>3</v>
      </c>
      <c r="D62" s="3">
        <v>3.25</v>
      </c>
    </row>
    <row r="63" spans="1:4" x14ac:dyDescent="0.25">
      <c r="A63" s="1">
        <v>2.8</v>
      </c>
      <c r="B63" s="1">
        <v>3.03</v>
      </c>
      <c r="C63" s="1">
        <v>3</v>
      </c>
      <c r="D63" s="3">
        <v>3.25</v>
      </c>
    </row>
    <row r="64" spans="1:4" x14ac:dyDescent="0.25">
      <c r="A64" s="1">
        <v>2.8</v>
      </c>
      <c r="B64" s="1">
        <v>3.05</v>
      </c>
      <c r="C64" s="1">
        <v>3.04</v>
      </c>
      <c r="D64" s="3">
        <v>3.25</v>
      </c>
    </row>
    <row r="65" spans="1:4" x14ac:dyDescent="0.25">
      <c r="A65" s="1">
        <v>2.9</v>
      </c>
      <c r="B65" s="1">
        <v>3.1</v>
      </c>
      <c r="C65" s="1">
        <v>3.13</v>
      </c>
      <c r="D65" s="3">
        <v>3.25</v>
      </c>
    </row>
    <row r="66" spans="1:4" x14ac:dyDescent="0.25">
      <c r="A66" s="1">
        <v>2.9</v>
      </c>
      <c r="B66" s="1">
        <v>3.12</v>
      </c>
      <c r="C66" s="1">
        <v>3.17</v>
      </c>
      <c r="D66" s="3">
        <v>3.25</v>
      </c>
    </row>
    <row r="67" spans="1:4" x14ac:dyDescent="0.25">
      <c r="A67" s="1">
        <v>2.9</v>
      </c>
      <c r="B67" s="1">
        <v>3.13</v>
      </c>
      <c r="C67" s="1">
        <v>3.17</v>
      </c>
      <c r="D67" s="3">
        <v>3.25</v>
      </c>
    </row>
    <row r="68" spans="1:4" x14ac:dyDescent="0.25">
      <c r="A68" s="1">
        <v>2.9</v>
      </c>
      <c r="B68" s="1">
        <v>3.13</v>
      </c>
      <c r="C68" s="1">
        <v>3.17</v>
      </c>
      <c r="D68" s="3">
        <v>3.25</v>
      </c>
    </row>
    <row r="69" spans="1:4" x14ac:dyDescent="0.25">
      <c r="A69" s="1">
        <v>2.9</v>
      </c>
      <c r="B69" s="1">
        <v>3.18</v>
      </c>
      <c r="C69" s="1">
        <v>3.17</v>
      </c>
      <c r="D69" s="3">
        <v>3.25</v>
      </c>
    </row>
    <row r="70" spans="1:4" x14ac:dyDescent="0.25">
      <c r="A70" s="1">
        <v>3</v>
      </c>
      <c r="B70" s="1">
        <v>3.2</v>
      </c>
      <c r="C70" s="1">
        <v>3.21</v>
      </c>
      <c r="D70" s="3">
        <v>3.33</v>
      </c>
    </row>
    <row r="71" spans="1:4" x14ac:dyDescent="0.25">
      <c r="A71" s="1">
        <v>3</v>
      </c>
      <c r="B71" s="1">
        <v>3.2</v>
      </c>
      <c r="C71" s="1">
        <v>3.21</v>
      </c>
      <c r="D71" s="3">
        <v>3.5</v>
      </c>
    </row>
    <row r="72" spans="1:4" x14ac:dyDescent="0.25">
      <c r="A72" s="1">
        <v>3</v>
      </c>
      <c r="B72" s="1">
        <v>3.22</v>
      </c>
      <c r="C72" s="1">
        <v>3.21</v>
      </c>
      <c r="D72" s="3">
        <v>3.5</v>
      </c>
    </row>
    <row r="73" spans="1:4" x14ac:dyDescent="0.25">
      <c r="A73" s="1">
        <v>3</v>
      </c>
      <c r="B73" s="1">
        <v>3.27</v>
      </c>
      <c r="C73" s="1">
        <v>3.25</v>
      </c>
      <c r="D73" s="3">
        <v>3.5</v>
      </c>
    </row>
    <row r="74" spans="1:4" x14ac:dyDescent="0.25">
      <c r="A74" s="1">
        <v>3</v>
      </c>
      <c r="B74" s="1">
        <v>3.27</v>
      </c>
      <c r="C74" s="1">
        <v>3.25</v>
      </c>
      <c r="D74" s="3">
        <v>3.5</v>
      </c>
    </row>
    <row r="75" spans="1:4" x14ac:dyDescent="0.25">
      <c r="A75" s="1">
        <v>3.1</v>
      </c>
      <c r="B75" s="1">
        <v>3.3</v>
      </c>
      <c r="C75" s="1">
        <v>3.25</v>
      </c>
      <c r="D75" s="3">
        <v>3.5</v>
      </c>
    </row>
    <row r="76" spans="1:4" x14ac:dyDescent="0.25">
      <c r="A76" s="1">
        <v>3.1</v>
      </c>
      <c r="B76" s="1">
        <v>3.33</v>
      </c>
      <c r="C76" s="1">
        <v>3.33</v>
      </c>
      <c r="D76" s="3">
        <v>3.5</v>
      </c>
    </row>
    <row r="77" spans="1:4" x14ac:dyDescent="0.25">
      <c r="A77" s="1">
        <v>3.1</v>
      </c>
      <c r="B77" s="1">
        <v>3.33</v>
      </c>
      <c r="C77" s="1">
        <v>3.38</v>
      </c>
      <c r="D77" s="3">
        <v>3.5</v>
      </c>
    </row>
    <row r="78" spans="1:4" x14ac:dyDescent="0.25">
      <c r="A78" s="1">
        <v>3.1</v>
      </c>
      <c r="B78" s="1">
        <v>3.35</v>
      </c>
      <c r="C78" s="1">
        <v>3.38</v>
      </c>
      <c r="D78" s="3">
        <v>3.5</v>
      </c>
    </row>
    <row r="79" spans="1:4" x14ac:dyDescent="0.25">
      <c r="A79" s="1">
        <v>3.1</v>
      </c>
      <c r="B79" s="1">
        <v>3.37</v>
      </c>
      <c r="C79" s="1">
        <v>3.38</v>
      </c>
      <c r="D79" s="3">
        <v>3.5</v>
      </c>
    </row>
    <row r="80" spans="1:4" x14ac:dyDescent="0.25">
      <c r="A80" s="1">
        <v>3.18</v>
      </c>
      <c r="B80" s="1">
        <v>3.37</v>
      </c>
      <c r="C80" s="1">
        <v>3.42</v>
      </c>
      <c r="D80" s="3">
        <v>3.5</v>
      </c>
    </row>
    <row r="81" spans="1:4" x14ac:dyDescent="0.25">
      <c r="A81" s="1">
        <v>3.2</v>
      </c>
      <c r="B81" s="1">
        <v>3.37</v>
      </c>
      <c r="C81" s="1">
        <v>3.42</v>
      </c>
      <c r="D81" s="3">
        <v>3.5</v>
      </c>
    </row>
    <row r="82" spans="1:4" x14ac:dyDescent="0.25">
      <c r="A82" s="1">
        <v>3.2</v>
      </c>
      <c r="B82" s="1">
        <v>3.37</v>
      </c>
      <c r="C82" s="1">
        <v>3.46</v>
      </c>
      <c r="D82" s="3">
        <v>3.5</v>
      </c>
    </row>
    <row r="83" spans="1:4" x14ac:dyDescent="0.25">
      <c r="A83" s="1">
        <v>3.3</v>
      </c>
      <c r="B83" s="1">
        <v>3.4</v>
      </c>
      <c r="C83" s="1">
        <v>3.46</v>
      </c>
      <c r="D83" s="3">
        <v>3.67</v>
      </c>
    </row>
    <row r="84" spans="1:4" x14ac:dyDescent="0.25">
      <c r="A84" s="1">
        <v>3.3</v>
      </c>
      <c r="B84" s="1">
        <v>3.42</v>
      </c>
      <c r="C84" s="1">
        <v>3.5</v>
      </c>
      <c r="D84" s="3">
        <v>3.75</v>
      </c>
    </row>
    <row r="85" spans="1:4" x14ac:dyDescent="0.25">
      <c r="A85" s="1">
        <v>3.3</v>
      </c>
      <c r="B85" s="1">
        <v>3.43</v>
      </c>
      <c r="C85" s="1">
        <v>3.5</v>
      </c>
      <c r="D85" s="3">
        <v>3.75</v>
      </c>
    </row>
    <row r="86" spans="1:4" x14ac:dyDescent="0.25">
      <c r="A86" s="1">
        <v>3.3</v>
      </c>
      <c r="B86" s="1">
        <v>3.43</v>
      </c>
      <c r="C86" s="1">
        <v>3.5</v>
      </c>
      <c r="D86" s="3">
        <v>3.75</v>
      </c>
    </row>
    <row r="87" spans="1:4" x14ac:dyDescent="0.25">
      <c r="A87" s="1">
        <v>3.3</v>
      </c>
      <c r="B87" s="1">
        <v>3.45</v>
      </c>
      <c r="C87" s="1">
        <v>3.58</v>
      </c>
      <c r="D87" s="3">
        <v>3.75</v>
      </c>
    </row>
    <row r="88" spans="1:4" x14ac:dyDescent="0.25">
      <c r="A88" s="1">
        <v>3.3</v>
      </c>
      <c r="B88" s="1">
        <v>3.45</v>
      </c>
      <c r="C88" s="1">
        <v>3.63</v>
      </c>
      <c r="D88" s="3">
        <v>3.75</v>
      </c>
    </row>
    <row r="89" spans="1:4" x14ac:dyDescent="0.25">
      <c r="A89" s="1">
        <v>3.4</v>
      </c>
      <c r="B89" s="1">
        <v>3.47</v>
      </c>
      <c r="C89" s="1">
        <v>3.67</v>
      </c>
      <c r="D89" s="3">
        <v>3.75</v>
      </c>
    </row>
    <row r="90" spans="1:4" x14ac:dyDescent="0.25">
      <c r="A90" s="1">
        <v>3.4</v>
      </c>
      <c r="B90" s="1">
        <v>3.48</v>
      </c>
      <c r="C90" s="1">
        <v>3.67</v>
      </c>
      <c r="D90" s="3">
        <v>3.75</v>
      </c>
    </row>
    <row r="91" spans="1:4" x14ac:dyDescent="0.25">
      <c r="A91" s="1">
        <v>3.4</v>
      </c>
      <c r="B91" s="1">
        <v>3.48</v>
      </c>
      <c r="C91" s="1">
        <v>3.67</v>
      </c>
      <c r="D91" s="3">
        <v>3.75</v>
      </c>
    </row>
    <row r="92" spans="1:4" x14ac:dyDescent="0.25">
      <c r="A92" s="1">
        <v>3.4</v>
      </c>
      <c r="B92" s="1">
        <v>3.5</v>
      </c>
      <c r="C92" s="1">
        <v>3.67</v>
      </c>
      <c r="D92" s="3">
        <v>3.75</v>
      </c>
    </row>
    <row r="93" spans="1:4" x14ac:dyDescent="0.25">
      <c r="A93" s="1">
        <v>3.4</v>
      </c>
      <c r="B93" s="1">
        <v>3.52</v>
      </c>
      <c r="C93" s="1">
        <v>3.71</v>
      </c>
      <c r="D93" s="3">
        <v>3.75</v>
      </c>
    </row>
    <row r="94" spans="1:4" x14ac:dyDescent="0.25">
      <c r="A94" s="1">
        <v>3.5</v>
      </c>
      <c r="B94" s="1">
        <v>3.55</v>
      </c>
      <c r="C94" s="1">
        <v>3.71</v>
      </c>
      <c r="D94" s="3">
        <v>4</v>
      </c>
    </row>
    <row r="95" spans="1:4" x14ac:dyDescent="0.25">
      <c r="A95" s="1">
        <v>3.5</v>
      </c>
      <c r="B95" s="1">
        <v>3.55</v>
      </c>
      <c r="C95" s="1">
        <v>3.75</v>
      </c>
      <c r="D95" s="3">
        <v>4</v>
      </c>
    </row>
    <row r="96" spans="1:4" x14ac:dyDescent="0.25">
      <c r="A96" s="1">
        <v>3.5</v>
      </c>
      <c r="B96" s="1">
        <v>3.57</v>
      </c>
      <c r="C96" s="1">
        <v>3.75</v>
      </c>
      <c r="D96" s="3">
        <v>4</v>
      </c>
    </row>
    <row r="97" spans="1:4" x14ac:dyDescent="0.25">
      <c r="A97" s="1">
        <v>3.5</v>
      </c>
      <c r="B97" s="1">
        <v>3.57</v>
      </c>
      <c r="C97" s="1">
        <v>3.75</v>
      </c>
      <c r="D97" s="3">
        <v>4</v>
      </c>
    </row>
    <row r="98" spans="1:4" x14ac:dyDescent="0.25">
      <c r="A98" s="1">
        <v>3.5</v>
      </c>
      <c r="B98" s="1">
        <v>3.58</v>
      </c>
      <c r="C98" s="1">
        <v>3.75</v>
      </c>
      <c r="D98" s="3">
        <v>4</v>
      </c>
    </row>
    <row r="99" spans="1:4" x14ac:dyDescent="0.25">
      <c r="A99" s="1">
        <v>3.6</v>
      </c>
      <c r="B99" s="1">
        <v>3.6</v>
      </c>
      <c r="C99" s="1">
        <v>3.75</v>
      </c>
      <c r="D99" s="3">
        <v>4</v>
      </c>
    </row>
    <row r="100" spans="1:4" x14ac:dyDescent="0.25">
      <c r="A100" s="1">
        <v>3.6</v>
      </c>
      <c r="B100" s="1">
        <v>3.6</v>
      </c>
      <c r="C100" s="1">
        <v>3.75</v>
      </c>
      <c r="D100" s="3">
        <v>4</v>
      </c>
    </row>
    <row r="101" spans="1:4" x14ac:dyDescent="0.25">
      <c r="A101" s="1">
        <v>3.6</v>
      </c>
      <c r="B101" s="1">
        <v>3.62</v>
      </c>
      <c r="C101" s="1">
        <v>3.79</v>
      </c>
      <c r="D101" s="3">
        <v>4</v>
      </c>
    </row>
    <row r="102" spans="1:4" x14ac:dyDescent="0.25">
      <c r="A102" s="1">
        <v>3.6</v>
      </c>
      <c r="B102" s="1">
        <v>3.67</v>
      </c>
      <c r="C102" s="1">
        <v>3.83</v>
      </c>
      <c r="D102" s="3">
        <v>4</v>
      </c>
    </row>
    <row r="103" spans="1:4" x14ac:dyDescent="0.25">
      <c r="A103" s="1">
        <v>3.6</v>
      </c>
      <c r="B103" s="1">
        <v>3.67</v>
      </c>
      <c r="C103" s="1">
        <v>3.83</v>
      </c>
      <c r="D103" s="3">
        <v>4</v>
      </c>
    </row>
    <row r="104" spans="1:4" x14ac:dyDescent="0.25">
      <c r="A104" s="1">
        <v>3.6</v>
      </c>
      <c r="B104" s="1">
        <v>3.67</v>
      </c>
      <c r="C104" s="1">
        <v>3.88</v>
      </c>
      <c r="D104" s="3">
        <v>4</v>
      </c>
    </row>
    <row r="105" spans="1:4" x14ac:dyDescent="0.25">
      <c r="A105" s="1">
        <v>3.6</v>
      </c>
      <c r="B105" s="1">
        <v>3.67</v>
      </c>
      <c r="C105" s="1">
        <v>3.88</v>
      </c>
      <c r="D105" s="3">
        <v>4</v>
      </c>
    </row>
    <row r="106" spans="1:4" x14ac:dyDescent="0.25">
      <c r="A106" s="1">
        <v>3.6</v>
      </c>
      <c r="B106" s="1">
        <v>3.7</v>
      </c>
      <c r="C106" s="1">
        <v>3.92</v>
      </c>
      <c r="D106" s="3">
        <v>4</v>
      </c>
    </row>
    <row r="107" spans="1:4" x14ac:dyDescent="0.25">
      <c r="A107" s="1">
        <v>3.7</v>
      </c>
      <c r="B107" s="1">
        <v>3.75</v>
      </c>
      <c r="C107" s="1">
        <v>3.92</v>
      </c>
      <c r="D107" s="3">
        <v>4</v>
      </c>
    </row>
    <row r="108" spans="1:4" x14ac:dyDescent="0.25">
      <c r="A108" s="1">
        <v>3.7</v>
      </c>
      <c r="B108" s="1">
        <v>3.8</v>
      </c>
      <c r="C108" s="1">
        <v>3.92</v>
      </c>
      <c r="D108" s="3">
        <v>4</v>
      </c>
    </row>
    <row r="109" spans="1:4" x14ac:dyDescent="0.25">
      <c r="A109" s="1">
        <v>3.7</v>
      </c>
      <c r="B109" s="1">
        <v>3.8</v>
      </c>
      <c r="C109" s="1">
        <v>3.96</v>
      </c>
      <c r="D109" s="3">
        <v>4.25</v>
      </c>
    </row>
    <row r="110" spans="1:4" x14ac:dyDescent="0.25">
      <c r="A110" s="1">
        <v>3.7</v>
      </c>
      <c r="B110" s="1">
        <v>3.83</v>
      </c>
      <c r="C110" s="1">
        <v>4</v>
      </c>
      <c r="D110" s="3">
        <v>4.25</v>
      </c>
    </row>
    <row r="111" spans="1:4" x14ac:dyDescent="0.25">
      <c r="A111" s="1">
        <v>3.7</v>
      </c>
      <c r="B111" s="1">
        <v>3.83</v>
      </c>
      <c r="C111" s="1">
        <v>4</v>
      </c>
      <c r="D111" s="3">
        <v>4.25</v>
      </c>
    </row>
    <row r="112" spans="1:4" x14ac:dyDescent="0.25">
      <c r="A112" s="1">
        <v>3.7</v>
      </c>
      <c r="B112" s="1">
        <v>3.83</v>
      </c>
      <c r="C112" s="1">
        <v>4</v>
      </c>
      <c r="D112" s="3">
        <v>4.25</v>
      </c>
    </row>
    <row r="113" spans="1:4" x14ac:dyDescent="0.25">
      <c r="A113" s="1">
        <v>3.7</v>
      </c>
      <c r="B113" s="1">
        <v>3.85</v>
      </c>
      <c r="C113" s="1">
        <v>4</v>
      </c>
      <c r="D113" s="3">
        <v>4.25</v>
      </c>
    </row>
    <row r="114" spans="1:4" x14ac:dyDescent="0.25">
      <c r="A114" s="1">
        <v>3.7</v>
      </c>
      <c r="B114" s="1">
        <v>3.87</v>
      </c>
      <c r="C114" s="1">
        <v>4</v>
      </c>
      <c r="D114" s="3">
        <v>4.25</v>
      </c>
    </row>
    <row r="115" spans="1:4" x14ac:dyDescent="0.25">
      <c r="A115" s="1">
        <v>3.8</v>
      </c>
      <c r="B115" s="1">
        <v>3.9</v>
      </c>
      <c r="C115" s="1">
        <v>4</v>
      </c>
      <c r="D115" s="3">
        <v>4.25</v>
      </c>
    </row>
    <row r="116" spans="1:4" x14ac:dyDescent="0.25">
      <c r="A116" s="1">
        <v>3.8</v>
      </c>
      <c r="B116" s="1">
        <v>3.92</v>
      </c>
      <c r="C116" s="1">
        <v>4.04</v>
      </c>
      <c r="D116" s="3">
        <v>4.25</v>
      </c>
    </row>
    <row r="117" spans="1:4" x14ac:dyDescent="0.25">
      <c r="A117" s="1">
        <v>3.8</v>
      </c>
      <c r="B117" s="1">
        <v>3.93</v>
      </c>
      <c r="C117" s="1">
        <v>4.08</v>
      </c>
      <c r="D117" s="3">
        <v>4.25</v>
      </c>
    </row>
    <row r="118" spans="1:4" x14ac:dyDescent="0.25">
      <c r="A118" s="1">
        <v>3.8</v>
      </c>
      <c r="B118" s="1">
        <v>3.93</v>
      </c>
      <c r="C118" s="1">
        <v>4.08</v>
      </c>
      <c r="D118" s="3">
        <v>4.25</v>
      </c>
    </row>
    <row r="119" spans="1:4" x14ac:dyDescent="0.25">
      <c r="A119" s="1">
        <v>3.8</v>
      </c>
      <c r="B119" s="1">
        <v>3.93</v>
      </c>
      <c r="C119" s="1">
        <v>4.08</v>
      </c>
      <c r="D119" s="3">
        <v>4.25</v>
      </c>
    </row>
    <row r="120" spans="1:4" x14ac:dyDescent="0.25">
      <c r="A120" s="1">
        <v>3.8</v>
      </c>
      <c r="B120" s="1">
        <v>3.93</v>
      </c>
      <c r="C120" s="1">
        <v>4.08</v>
      </c>
      <c r="D120" s="3">
        <v>4.5</v>
      </c>
    </row>
    <row r="121" spans="1:4" x14ac:dyDescent="0.25">
      <c r="A121" s="1">
        <v>3.8</v>
      </c>
      <c r="B121" s="1">
        <v>3.98</v>
      </c>
      <c r="C121" s="1">
        <v>4.08</v>
      </c>
      <c r="D121" s="3">
        <v>4.5</v>
      </c>
    </row>
    <row r="122" spans="1:4" x14ac:dyDescent="0.25">
      <c r="A122" s="1">
        <v>3.9</v>
      </c>
      <c r="B122" s="1">
        <v>4</v>
      </c>
      <c r="C122" s="1">
        <v>4.13</v>
      </c>
      <c r="D122" s="3">
        <v>4.5</v>
      </c>
    </row>
    <row r="123" spans="1:4" x14ac:dyDescent="0.25">
      <c r="A123" s="1">
        <v>3.9</v>
      </c>
      <c r="B123" s="1">
        <v>4</v>
      </c>
      <c r="C123" s="1">
        <v>4.17</v>
      </c>
      <c r="D123" s="3">
        <v>4.5</v>
      </c>
    </row>
    <row r="124" spans="1:4" x14ac:dyDescent="0.25">
      <c r="A124" s="1">
        <v>3.9</v>
      </c>
      <c r="B124" s="1">
        <v>4.07</v>
      </c>
      <c r="C124" s="1">
        <v>4.21</v>
      </c>
      <c r="D124" s="3">
        <v>4.5</v>
      </c>
    </row>
    <row r="125" spans="1:4" x14ac:dyDescent="0.25">
      <c r="A125" s="1">
        <v>3.9</v>
      </c>
      <c r="B125" s="1">
        <v>4.12</v>
      </c>
      <c r="C125" s="1">
        <v>4.21</v>
      </c>
      <c r="D125" s="3">
        <v>4.5</v>
      </c>
    </row>
    <row r="126" spans="1:4" x14ac:dyDescent="0.25">
      <c r="A126" s="1">
        <v>3.9</v>
      </c>
      <c r="B126" s="1">
        <v>4.13</v>
      </c>
      <c r="C126" s="1">
        <v>4.21</v>
      </c>
      <c r="D126" s="3">
        <v>4.5</v>
      </c>
    </row>
    <row r="127" spans="1:4" x14ac:dyDescent="0.25">
      <c r="A127" s="1">
        <v>3.9</v>
      </c>
      <c r="B127" s="1">
        <v>4.13</v>
      </c>
      <c r="C127" s="1">
        <v>4.25</v>
      </c>
      <c r="D127" s="3">
        <v>4.5</v>
      </c>
    </row>
    <row r="128" spans="1:4" x14ac:dyDescent="0.25">
      <c r="A128" s="1">
        <v>4</v>
      </c>
      <c r="B128" s="1">
        <v>4.17</v>
      </c>
      <c r="C128" s="1">
        <v>4.25</v>
      </c>
      <c r="D128" s="3">
        <v>4.5</v>
      </c>
    </row>
    <row r="129" spans="1:4" x14ac:dyDescent="0.25">
      <c r="A129" s="1">
        <v>4</v>
      </c>
      <c r="B129" s="1">
        <v>4.17</v>
      </c>
      <c r="C129" s="1">
        <v>4.29</v>
      </c>
      <c r="D129" s="3">
        <v>4.5</v>
      </c>
    </row>
    <row r="130" spans="1:4" x14ac:dyDescent="0.25">
      <c r="A130" s="1">
        <v>4</v>
      </c>
      <c r="B130" s="1">
        <v>4.2</v>
      </c>
      <c r="C130" s="1">
        <v>4.33</v>
      </c>
      <c r="D130" s="3">
        <v>4.5</v>
      </c>
    </row>
    <row r="131" spans="1:4" x14ac:dyDescent="0.25">
      <c r="A131" s="1">
        <v>4</v>
      </c>
      <c r="B131" s="1">
        <v>4.22</v>
      </c>
      <c r="C131" s="1">
        <v>4.33</v>
      </c>
      <c r="D131" s="3">
        <v>4.5</v>
      </c>
    </row>
    <row r="132" spans="1:4" x14ac:dyDescent="0.25">
      <c r="A132" s="1">
        <v>4</v>
      </c>
      <c r="B132" s="1">
        <v>4.22</v>
      </c>
      <c r="C132" s="1">
        <v>4.33</v>
      </c>
      <c r="D132" s="3">
        <v>4.75</v>
      </c>
    </row>
    <row r="133" spans="1:4" x14ac:dyDescent="0.25">
      <c r="A133" s="1">
        <v>4</v>
      </c>
      <c r="B133" s="1">
        <v>4.2699999999999996</v>
      </c>
      <c r="C133" s="1">
        <v>4.38</v>
      </c>
      <c r="D133" s="3">
        <v>4.75</v>
      </c>
    </row>
    <row r="134" spans="1:4" x14ac:dyDescent="0.25">
      <c r="A134" s="1">
        <v>4</v>
      </c>
      <c r="B134" s="1">
        <v>4.28</v>
      </c>
      <c r="C134" s="1">
        <v>4.38</v>
      </c>
      <c r="D134" s="3">
        <v>4.75</v>
      </c>
    </row>
    <row r="135" spans="1:4" x14ac:dyDescent="0.25">
      <c r="A135" s="1">
        <v>4.0999999999999996</v>
      </c>
      <c r="B135" s="1">
        <v>4.28</v>
      </c>
      <c r="C135" s="1">
        <v>4.42</v>
      </c>
      <c r="D135" s="3">
        <v>4.75</v>
      </c>
    </row>
    <row r="136" spans="1:4" x14ac:dyDescent="0.25">
      <c r="A136" s="1">
        <v>4.0999999999999996</v>
      </c>
      <c r="B136" s="1">
        <v>4.3</v>
      </c>
      <c r="C136" s="1">
        <v>4.5</v>
      </c>
      <c r="D136" s="3">
        <v>4.75</v>
      </c>
    </row>
    <row r="137" spans="1:4" x14ac:dyDescent="0.25">
      <c r="A137" s="1">
        <v>4.0999999999999996</v>
      </c>
      <c r="B137" s="1">
        <v>4.3</v>
      </c>
      <c r="C137" s="1">
        <v>4.5</v>
      </c>
      <c r="D137" s="3">
        <v>4.75</v>
      </c>
    </row>
    <row r="138" spans="1:4" x14ac:dyDescent="0.25">
      <c r="A138" s="1">
        <v>4.2</v>
      </c>
      <c r="B138" s="1">
        <v>4.3</v>
      </c>
      <c r="C138" s="1">
        <v>4.54</v>
      </c>
      <c r="D138" s="3">
        <v>4.75</v>
      </c>
    </row>
    <row r="139" spans="1:4" x14ac:dyDescent="0.25">
      <c r="A139" s="1">
        <v>4.2</v>
      </c>
      <c r="B139" s="1">
        <v>4.33</v>
      </c>
      <c r="C139" s="1">
        <v>4.58</v>
      </c>
      <c r="D139" s="3">
        <v>4.75</v>
      </c>
    </row>
    <row r="140" spans="1:4" x14ac:dyDescent="0.25">
      <c r="A140" s="1">
        <v>4.2</v>
      </c>
      <c r="B140" s="1">
        <v>4.33</v>
      </c>
      <c r="C140" s="1">
        <v>4.58</v>
      </c>
      <c r="D140" s="3">
        <v>4.75</v>
      </c>
    </row>
    <row r="141" spans="1:4" x14ac:dyDescent="0.25">
      <c r="A141" s="1">
        <v>4.2</v>
      </c>
      <c r="B141" s="1">
        <v>4.38</v>
      </c>
      <c r="C141" s="1">
        <v>4.58</v>
      </c>
      <c r="D141" s="3">
        <v>4.75</v>
      </c>
    </row>
    <row r="142" spans="1:4" x14ac:dyDescent="0.25">
      <c r="A142" s="1">
        <v>4.2</v>
      </c>
      <c r="B142" s="1">
        <v>4.38</v>
      </c>
      <c r="C142" s="1">
        <v>4.63</v>
      </c>
      <c r="D142" s="3">
        <v>4.75</v>
      </c>
    </row>
    <row r="143" spans="1:4" x14ac:dyDescent="0.25">
      <c r="A143" s="1">
        <v>4.2</v>
      </c>
      <c r="B143" s="1">
        <v>4.38</v>
      </c>
      <c r="C143" s="1">
        <v>4.67</v>
      </c>
      <c r="D143" s="3">
        <v>4.75</v>
      </c>
    </row>
    <row r="144" spans="1:4" x14ac:dyDescent="0.25">
      <c r="A144" s="1">
        <v>4.2</v>
      </c>
      <c r="B144" s="1">
        <v>4.38</v>
      </c>
      <c r="C144" s="1">
        <v>4.67</v>
      </c>
      <c r="D144" s="3">
        <v>4.75</v>
      </c>
    </row>
    <row r="145" spans="1:4" x14ac:dyDescent="0.25">
      <c r="A145" s="1">
        <v>4.2</v>
      </c>
      <c r="B145" s="1">
        <v>4.43</v>
      </c>
      <c r="C145" s="1">
        <v>4.67</v>
      </c>
      <c r="D145" s="3">
        <v>4.75</v>
      </c>
    </row>
    <row r="146" spans="1:4" x14ac:dyDescent="0.25">
      <c r="A146" s="1">
        <v>4.25</v>
      </c>
      <c r="B146" s="1">
        <v>4.4800000000000004</v>
      </c>
      <c r="C146" s="1">
        <v>4.67</v>
      </c>
      <c r="D146" s="3">
        <v>4.75</v>
      </c>
    </row>
    <row r="147" spans="1:4" x14ac:dyDescent="0.25">
      <c r="A147" s="1">
        <v>4.3</v>
      </c>
      <c r="B147" s="1">
        <v>4.5</v>
      </c>
      <c r="C147" s="1">
        <v>4.67</v>
      </c>
      <c r="D147" s="3">
        <v>4.75</v>
      </c>
    </row>
    <row r="148" spans="1:4" x14ac:dyDescent="0.25">
      <c r="A148" s="1">
        <v>4.3</v>
      </c>
      <c r="B148" s="1">
        <v>4.5</v>
      </c>
      <c r="C148" s="1">
        <v>4.67</v>
      </c>
      <c r="D148" s="3">
        <v>5</v>
      </c>
    </row>
    <row r="149" spans="1:4" x14ac:dyDescent="0.25">
      <c r="A149" s="1">
        <v>4.3</v>
      </c>
      <c r="B149" s="1">
        <v>4.55</v>
      </c>
      <c r="C149" s="1">
        <v>4.67</v>
      </c>
      <c r="D149" s="3">
        <v>5</v>
      </c>
    </row>
    <row r="150" spans="1:4" x14ac:dyDescent="0.25">
      <c r="A150" s="1">
        <v>4.3</v>
      </c>
      <c r="B150" s="1">
        <v>4.5999999999999996</v>
      </c>
      <c r="C150" s="1">
        <v>4.67</v>
      </c>
      <c r="D150" s="3">
        <v>5</v>
      </c>
    </row>
    <row r="151" spans="1:4" x14ac:dyDescent="0.25">
      <c r="A151" s="1">
        <v>4.4000000000000004</v>
      </c>
      <c r="B151" s="1">
        <v>4.62</v>
      </c>
      <c r="C151" s="1">
        <v>4.67</v>
      </c>
      <c r="D151" s="3">
        <v>5</v>
      </c>
    </row>
    <row r="152" spans="1:4" x14ac:dyDescent="0.25">
      <c r="A152" s="1">
        <v>4.4000000000000004</v>
      </c>
      <c r="B152" s="1">
        <v>4.6500000000000004</v>
      </c>
      <c r="C152" s="1">
        <v>4.75</v>
      </c>
      <c r="D152" s="3">
        <v>5</v>
      </c>
    </row>
    <row r="153" spans="1:4" x14ac:dyDescent="0.25">
      <c r="D153" s="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23"/>
  <sheetViews>
    <sheetView topLeftCell="A2" workbookViewId="0">
      <selection activeCell="L14" sqref="L14"/>
    </sheetView>
  </sheetViews>
  <sheetFormatPr defaultRowHeight="15" x14ac:dyDescent="0.25"/>
  <cols>
    <col min="2" max="2" width="20.42578125" customWidth="1"/>
    <col min="3" max="3" width="18" customWidth="1"/>
    <col min="4" max="4" width="13.7109375" customWidth="1"/>
    <col min="7" max="7" width="14.5703125" customWidth="1"/>
  </cols>
  <sheetData>
    <row r="3" spans="2:7" ht="15.75" thickBot="1" x14ac:dyDescent="0.3"/>
    <row r="4" spans="2:7" x14ac:dyDescent="0.25">
      <c r="B4" s="10" t="s">
        <v>16</v>
      </c>
      <c r="C4" s="11" t="s">
        <v>10</v>
      </c>
      <c r="D4" s="12">
        <f>AVERAGE('Q1'!E3:E152)</f>
        <v>3.2389833333333331</v>
      </c>
      <c r="E4" s="11"/>
      <c r="F4" s="11"/>
      <c r="G4" s="13"/>
    </row>
    <row r="5" spans="2:7" x14ac:dyDescent="0.25">
      <c r="B5" s="14"/>
      <c r="C5" s="15" t="s">
        <v>9</v>
      </c>
      <c r="D5" s="16">
        <f>STDEV('Q1'!E3:E152)</f>
        <v>0.915985189383554</v>
      </c>
      <c r="E5" s="15"/>
      <c r="F5" s="15"/>
      <c r="G5" s="17"/>
    </row>
    <row r="6" spans="2:7" x14ac:dyDescent="0.25">
      <c r="B6" s="14"/>
      <c r="C6" s="15" t="s">
        <v>8</v>
      </c>
      <c r="D6" s="15">
        <v>150</v>
      </c>
      <c r="E6" s="15"/>
      <c r="F6" s="15"/>
      <c r="G6" s="17"/>
    </row>
    <row r="7" spans="2:7" x14ac:dyDescent="0.25">
      <c r="B7" s="14"/>
      <c r="C7" s="15" t="s">
        <v>27</v>
      </c>
      <c r="D7" s="15">
        <v>0.05</v>
      </c>
      <c r="E7" s="15"/>
      <c r="F7" s="15"/>
      <c r="G7" s="17"/>
    </row>
    <row r="8" spans="2:7" x14ac:dyDescent="0.25">
      <c r="B8" s="14"/>
      <c r="C8" s="15" t="s">
        <v>11</v>
      </c>
      <c r="D8" s="16">
        <f>D5/SQRT(D6)</f>
        <v>7.4789877531210747E-2</v>
      </c>
      <c r="E8" s="15"/>
      <c r="F8" s="15"/>
      <c r="G8" s="17"/>
    </row>
    <row r="9" spans="2:7" x14ac:dyDescent="0.25">
      <c r="B9" s="14"/>
      <c r="C9" s="15"/>
      <c r="D9" s="15"/>
      <c r="E9" s="15"/>
      <c r="F9" s="15"/>
      <c r="G9" s="17"/>
    </row>
    <row r="10" spans="2:7" x14ac:dyDescent="0.25">
      <c r="B10" s="14"/>
      <c r="C10" s="15"/>
      <c r="D10" s="15"/>
      <c r="E10" s="15"/>
      <c r="F10" s="15"/>
      <c r="G10" s="17"/>
    </row>
    <row r="11" spans="2:7" x14ac:dyDescent="0.25">
      <c r="B11" s="18" t="s">
        <v>17</v>
      </c>
      <c r="C11" s="15" t="s">
        <v>13</v>
      </c>
      <c r="D11" s="15"/>
      <c r="E11" s="15"/>
      <c r="F11" s="15"/>
      <c r="G11" s="17"/>
    </row>
    <row r="12" spans="2:7" x14ac:dyDescent="0.25">
      <c r="B12" s="14"/>
      <c r="C12" s="15" t="s">
        <v>12</v>
      </c>
      <c r="D12" s="15"/>
      <c r="E12" s="15"/>
      <c r="F12" s="15"/>
      <c r="G12" s="17"/>
    </row>
    <row r="13" spans="2:7" x14ac:dyDescent="0.25">
      <c r="B13" s="14"/>
      <c r="C13" s="15"/>
      <c r="D13" s="15"/>
      <c r="E13" s="15"/>
      <c r="F13" s="15"/>
      <c r="G13" s="17"/>
    </row>
    <row r="14" spans="2:7" x14ac:dyDescent="0.25">
      <c r="B14" s="18" t="s">
        <v>18</v>
      </c>
      <c r="C14" s="15" t="s">
        <v>14</v>
      </c>
      <c r="D14" s="15"/>
      <c r="E14" s="15"/>
      <c r="F14" s="15"/>
      <c r="G14" s="17"/>
    </row>
    <row r="15" spans="2:7" x14ac:dyDescent="0.25">
      <c r="B15" s="14"/>
      <c r="C15" s="15" t="s">
        <v>15</v>
      </c>
      <c r="D15" s="15"/>
      <c r="E15" s="15"/>
      <c r="F15" s="15"/>
      <c r="G15" s="17"/>
    </row>
    <row r="16" spans="2:7" x14ac:dyDescent="0.25">
      <c r="B16" s="14"/>
      <c r="C16" s="15"/>
      <c r="D16" s="15"/>
      <c r="E16" s="15"/>
      <c r="F16" s="15"/>
      <c r="G16" s="17"/>
    </row>
    <row r="17" spans="2:7" x14ac:dyDescent="0.25">
      <c r="B17" s="18" t="s">
        <v>19</v>
      </c>
      <c r="C17" s="15" t="s">
        <v>20</v>
      </c>
      <c r="D17" s="15">
        <f>D6-1</f>
        <v>149</v>
      </c>
      <c r="E17" s="15"/>
      <c r="F17" s="15"/>
      <c r="G17" s="17"/>
    </row>
    <row r="18" spans="2:7" x14ac:dyDescent="0.25">
      <c r="B18" s="14"/>
      <c r="C18" s="15" t="s">
        <v>21</v>
      </c>
      <c r="D18" s="16">
        <f>(D4-3)/D8</f>
        <v>3.1953967732277992</v>
      </c>
      <c r="E18" s="15"/>
      <c r="F18" s="15"/>
      <c r="G18" s="17"/>
    </row>
    <row r="19" spans="2:7" x14ac:dyDescent="0.25">
      <c r="B19" s="14"/>
      <c r="C19" s="15" t="s">
        <v>22</v>
      </c>
      <c r="D19" s="19">
        <f>_xlfn.T.DIST.RT(D18,D17)</f>
        <v>8.5239067860738477E-4</v>
      </c>
      <c r="E19" s="15"/>
      <c r="F19" s="15"/>
      <c r="G19" s="17"/>
    </row>
    <row r="20" spans="2:7" x14ac:dyDescent="0.25">
      <c r="B20" s="14"/>
      <c r="C20" s="15"/>
      <c r="D20" s="15"/>
      <c r="E20" s="15"/>
      <c r="F20" s="15"/>
      <c r="G20" s="17"/>
    </row>
    <row r="21" spans="2:7" x14ac:dyDescent="0.25">
      <c r="B21" s="18" t="s">
        <v>23</v>
      </c>
      <c r="C21" s="15" t="s">
        <v>24</v>
      </c>
      <c r="D21" s="15"/>
      <c r="E21" s="15"/>
      <c r="F21" s="15"/>
      <c r="G21" s="17"/>
    </row>
    <row r="22" spans="2:7" x14ac:dyDescent="0.25">
      <c r="B22" s="14"/>
      <c r="C22" s="15"/>
      <c r="D22" s="15"/>
      <c r="E22" s="15"/>
      <c r="F22" s="15"/>
      <c r="G22" s="17"/>
    </row>
    <row r="23" spans="2:7" ht="15.75" thickBot="1" x14ac:dyDescent="0.3">
      <c r="B23" s="20" t="s">
        <v>25</v>
      </c>
      <c r="C23" s="21" t="s">
        <v>26</v>
      </c>
      <c r="D23" s="21"/>
      <c r="E23" s="21"/>
      <c r="F23" s="21"/>
      <c r="G23" s="22"/>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M12"/>
  <sheetViews>
    <sheetView workbookViewId="0">
      <selection activeCell="B14" sqref="B14"/>
    </sheetView>
  </sheetViews>
  <sheetFormatPr defaultRowHeight="15" x14ac:dyDescent="0.25"/>
  <cols>
    <col min="2" max="2" width="30.5703125" customWidth="1"/>
    <col min="3" max="3" width="24.140625" customWidth="1"/>
    <col min="4" max="4" width="15.42578125" customWidth="1"/>
    <col min="5" max="5" width="18.5703125" customWidth="1"/>
    <col min="6" max="6" width="22.7109375" customWidth="1"/>
    <col min="7" max="7" width="21.42578125" customWidth="1"/>
    <col min="8" max="8" width="23.28515625" customWidth="1"/>
    <col min="9" max="9" width="11.42578125" customWidth="1"/>
    <col min="10" max="10" width="18.7109375" customWidth="1"/>
    <col min="11" max="11" width="22.85546875" customWidth="1"/>
    <col min="12" max="12" width="16.5703125" customWidth="1"/>
    <col min="13" max="13" width="17.28515625" customWidth="1"/>
  </cols>
  <sheetData>
    <row r="3" spans="2:13" x14ac:dyDescent="0.25">
      <c r="B3" t="s">
        <v>84</v>
      </c>
      <c r="E3" t="s">
        <v>84</v>
      </c>
      <c r="G3" t="s">
        <v>84</v>
      </c>
      <c r="J3" t="s">
        <v>84</v>
      </c>
      <c r="M3" t="s">
        <v>84</v>
      </c>
    </row>
    <row r="4" spans="2:13" ht="15.75" thickBot="1" x14ac:dyDescent="0.3"/>
    <row r="5" spans="2:13" x14ac:dyDescent="0.25">
      <c r="B5" s="31"/>
      <c r="C5" s="31" t="s">
        <v>1</v>
      </c>
      <c r="D5" s="31" t="s">
        <v>4</v>
      </c>
      <c r="E5" s="31"/>
      <c r="F5" s="31" t="s">
        <v>1</v>
      </c>
      <c r="G5" s="31"/>
      <c r="H5" s="31" t="s">
        <v>1</v>
      </c>
      <c r="I5" s="31" t="s">
        <v>4</v>
      </c>
      <c r="J5" s="31"/>
      <c r="K5" s="31" t="s">
        <v>1</v>
      </c>
      <c r="L5" s="31" t="s">
        <v>4</v>
      </c>
      <c r="M5" s="31"/>
    </row>
    <row r="6" spans="2:13" x14ac:dyDescent="0.25">
      <c r="B6" t="s">
        <v>68</v>
      </c>
      <c r="C6">
        <v>2.9988666666666663</v>
      </c>
      <c r="D6">
        <v>3.5133333333333332</v>
      </c>
      <c r="E6" t="s">
        <v>68</v>
      </c>
      <c r="F6">
        <v>4.0278</v>
      </c>
      <c r="G6" t="s">
        <v>68</v>
      </c>
      <c r="H6">
        <v>4.0278</v>
      </c>
      <c r="I6">
        <v>4.54226666666667</v>
      </c>
      <c r="J6" t="s">
        <v>68</v>
      </c>
      <c r="K6">
        <v>4.0278</v>
      </c>
      <c r="L6">
        <v>4.54226666666667</v>
      </c>
      <c r="M6" t="s">
        <v>68</v>
      </c>
    </row>
    <row r="7" spans="2:13" x14ac:dyDescent="0.25">
      <c r="B7" t="s">
        <v>34</v>
      </c>
      <c r="C7">
        <v>0.83043427740493214</v>
      </c>
      <c r="D7">
        <v>0.83829619686800938</v>
      </c>
      <c r="E7" t="s">
        <v>34</v>
      </c>
      <c r="F7">
        <v>0.84615811633108695</v>
      </c>
      <c r="G7" t="s">
        <v>34</v>
      </c>
      <c r="H7">
        <v>0.84615811633108695</v>
      </c>
      <c r="I7">
        <v>0.85402003579416397</v>
      </c>
      <c r="J7" t="s">
        <v>34</v>
      </c>
      <c r="K7">
        <v>0.84615811633108695</v>
      </c>
      <c r="L7">
        <v>0.85402003579416397</v>
      </c>
      <c r="M7" t="s">
        <v>34</v>
      </c>
    </row>
    <row r="8" spans="2:13" x14ac:dyDescent="0.25">
      <c r="B8" t="s">
        <v>69</v>
      </c>
      <c r="C8">
        <v>150</v>
      </c>
      <c r="D8">
        <v>150</v>
      </c>
      <c r="E8" t="s">
        <v>69</v>
      </c>
      <c r="F8">
        <v>150</v>
      </c>
      <c r="G8" t="s">
        <v>69</v>
      </c>
      <c r="H8">
        <v>150</v>
      </c>
      <c r="I8">
        <v>150</v>
      </c>
      <c r="J8" t="s">
        <v>69</v>
      </c>
      <c r="K8">
        <v>150</v>
      </c>
      <c r="L8">
        <v>150</v>
      </c>
      <c r="M8" t="s">
        <v>69</v>
      </c>
    </row>
    <row r="9" spans="2:13" x14ac:dyDescent="0.25">
      <c r="B9" t="s">
        <v>38</v>
      </c>
      <c r="C9">
        <v>149</v>
      </c>
      <c r="D9">
        <v>149</v>
      </c>
      <c r="E9" t="s">
        <v>38</v>
      </c>
      <c r="F9">
        <v>149</v>
      </c>
      <c r="G9" t="s">
        <v>38</v>
      </c>
      <c r="H9">
        <v>149</v>
      </c>
      <c r="I9">
        <v>149</v>
      </c>
      <c r="J9" t="s">
        <v>38</v>
      </c>
      <c r="K9">
        <v>149</v>
      </c>
      <c r="L9">
        <v>149</v>
      </c>
      <c r="M9" t="s">
        <v>38</v>
      </c>
    </row>
    <row r="10" spans="2:13" x14ac:dyDescent="0.25">
      <c r="B10" t="s">
        <v>40</v>
      </c>
      <c r="C10">
        <v>0.99062154940884806</v>
      </c>
      <c r="E10" t="s">
        <v>40</v>
      </c>
      <c r="F10">
        <v>0.99062154940884806</v>
      </c>
      <c r="G10" t="s">
        <v>40</v>
      </c>
      <c r="H10">
        <v>0.99062154940884806</v>
      </c>
      <c r="J10" t="s">
        <v>40</v>
      </c>
      <c r="K10">
        <v>0.99062154940884806</v>
      </c>
      <c r="M10" t="s">
        <v>40</v>
      </c>
    </row>
    <row r="11" spans="2:13" x14ac:dyDescent="0.25">
      <c r="B11" t="s">
        <v>85</v>
      </c>
      <c r="C11">
        <v>0.47710815529061512</v>
      </c>
      <c r="E11" t="s">
        <v>85</v>
      </c>
      <c r="F11">
        <v>0.47710815529061512</v>
      </c>
      <c r="G11" t="s">
        <v>85</v>
      </c>
      <c r="H11">
        <v>0.47710815529061512</v>
      </c>
      <c r="J11" t="s">
        <v>85</v>
      </c>
      <c r="K11">
        <v>0.47710815529061512</v>
      </c>
      <c r="M11" t="s">
        <v>85</v>
      </c>
    </row>
    <row r="12" spans="2:13" ht="15.75" thickBot="1" x14ac:dyDescent="0.3">
      <c r="B12" s="30" t="s">
        <v>86</v>
      </c>
      <c r="C12" s="30">
        <v>0.7631007311355047</v>
      </c>
      <c r="D12" s="30"/>
      <c r="E12" s="30" t="s">
        <v>86</v>
      </c>
      <c r="F12" s="30">
        <v>0.7631007311355047</v>
      </c>
      <c r="G12" s="30" t="s">
        <v>86</v>
      </c>
      <c r="H12" s="30">
        <v>0.7631007311355047</v>
      </c>
      <c r="I12" s="30"/>
      <c r="J12" s="30" t="s">
        <v>86</v>
      </c>
      <c r="K12" s="30">
        <v>0.7631007311355047</v>
      </c>
      <c r="L12" s="30"/>
      <c r="M12" s="30" t="s">
        <v>86</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7"/>
  <sheetViews>
    <sheetView topLeftCell="B22" workbookViewId="0">
      <selection activeCell="F37" sqref="F37"/>
    </sheetView>
  </sheetViews>
  <sheetFormatPr defaultColWidth="12.5703125" defaultRowHeight="15" x14ac:dyDescent="0.25"/>
  <cols>
    <col min="1" max="1" width="12.7109375" style="6" customWidth="1"/>
    <col min="2" max="2" width="13.140625" style="6" customWidth="1"/>
    <col min="5" max="5" width="15.5703125" customWidth="1"/>
    <col min="6" max="6" width="16.5703125" bestFit="1" customWidth="1"/>
    <col min="7" max="7" width="17.28515625" bestFit="1" customWidth="1"/>
    <col min="11" max="11" width="17.7109375" customWidth="1"/>
    <col min="12" max="12" width="19.28515625" customWidth="1"/>
    <col min="13" max="13" width="19.42578125" customWidth="1"/>
  </cols>
  <sheetData>
    <row r="2" spans="1:13" ht="30.75" thickBot="1" x14ac:dyDescent="0.3">
      <c r="A2" s="9" t="s">
        <v>6</v>
      </c>
      <c r="B2" s="9" t="s">
        <v>7</v>
      </c>
    </row>
    <row r="3" spans="1:13" x14ac:dyDescent="0.25">
      <c r="A3" s="7">
        <v>1</v>
      </c>
      <c r="B3" s="7">
        <v>1.2250000000000001</v>
      </c>
      <c r="D3" s="10" t="s">
        <v>17</v>
      </c>
      <c r="E3" s="11" t="s">
        <v>66</v>
      </c>
      <c r="F3" s="11"/>
      <c r="G3" s="11"/>
      <c r="H3" s="11"/>
      <c r="I3" s="13"/>
      <c r="K3" t="s">
        <v>84</v>
      </c>
    </row>
    <row r="4" spans="1:13" ht="15.75" thickBot="1" x14ac:dyDescent="0.3">
      <c r="A4" s="7">
        <v>1.2949999999999999</v>
      </c>
      <c r="B4" s="7">
        <v>1.3625</v>
      </c>
      <c r="D4" s="14"/>
      <c r="E4" s="15" t="s">
        <v>67</v>
      </c>
      <c r="F4" s="15"/>
      <c r="G4" s="15"/>
      <c r="H4" s="15"/>
      <c r="I4" s="17"/>
    </row>
    <row r="5" spans="1:13" x14ac:dyDescent="0.25">
      <c r="A5" s="7">
        <v>1.375</v>
      </c>
      <c r="B5" s="7">
        <v>1.4750000000000001</v>
      </c>
      <c r="D5" s="14"/>
      <c r="E5" s="15"/>
      <c r="F5" s="15"/>
      <c r="G5" s="15"/>
      <c r="H5" s="15"/>
      <c r="I5" s="17"/>
      <c r="K5" s="31"/>
      <c r="L5" s="31" t="s">
        <v>6</v>
      </c>
      <c r="M5" s="31" t="s">
        <v>7</v>
      </c>
    </row>
    <row r="6" spans="1:13" x14ac:dyDescent="0.25">
      <c r="A6" s="7">
        <v>1.5625</v>
      </c>
      <c r="B6" s="7">
        <v>1.5974999999999999</v>
      </c>
      <c r="D6" s="18" t="s">
        <v>18</v>
      </c>
      <c r="E6" s="15" t="s">
        <v>78</v>
      </c>
      <c r="F6" s="15"/>
      <c r="G6" s="15"/>
      <c r="H6" s="15"/>
      <c r="I6" s="17"/>
      <c r="K6" t="s">
        <v>68</v>
      </c>
      <c r="L6">
        <v>3.2250333333333332</v>
      </c>
      <c r="M6">
        <v>3.2529333333333326</v>
      </c>
    </row>
    <row r="7" spans="1:13" x14ac:dyDescent="0.25">
      <c r="A7" s="7">
        <v>1.65</v>
      </c>
      <c r="B7" s="7">
        <v>1.6625000000000001</v>
      </c>
      <c r="D7" s="14"/>
      <c r="E7" s="15"/>
      <c r="F7" s="15"/>
      <c r="G7" s="15"/>
      <c r="H7" s="15"/>
      <c r="I7" s="17"/>
      <c r="K7" t="s">
        <v>34</v>
      </c>
      <c r="L7">
        <v>0.85698268468468553</v>
      </c>
      <c r="M7">
        <v>0.83201881306307146</v>
      </c>
    </row>
    <row r="8" spans="1:13" x14ac:dyDescent="0.25">
      <c r="A8" s="7">
        <v>1.7375</v>
      </c>
      <c r="B8" s="7">
        <v>1.7625</v>
      </c>
      <c r="D8" s="18" t="s">
        <v>48</v>
      </c>
      <c r="E8" s="15" t="s">
        <v>76</v>
      </c>
      <c r="F8" s="15"/>
      <c r="G8" s="15"/>
      <c r="H8" s="15"/>
      <c r="I8" s="17"/>
      <c r="K8" t="s">
        <v>69</v>
      </c>
      <c r="L8">
        <v>75</v>
      </c>
      <c r="M8">
        <v>75</v>
      </c>
    </row>
    <row r="9" spans="1:13" ht="15.75" thickBot="1" x14ac:dyDescent="0.3">
      <c r="A9" s="7">
        <v>1.8</v>
      </c>
      <c r="B9" s="7">
        <v>1.8625</v>
      </c>
      <c r="D9" s="14"/>
      <c r="E9" s="15"/>
      <c r="F9" s="15"/>
      <c r="G9" s="15"/>
      <c r="H9" s="15"/>
      <c r="I9" s="17"/>
      <c r="K9" t="s">
        <v>38</v>
      </c>
      <c r="L9">
        <v>74</v>
      </c>
      <c r="M9">
        <v>74</v>
      </c>
    </row>
    <row r="10" spans="1:13" x14ac:dyDescent="0.25">
      <c r="A10" s="7">
        <v>1.9</v>
      </c>
      <c r="B10" s="7">
        <v>1.9350000000000001</v>
      </c>
      <c r="D10" s="14"/>
      <c r="E10" s="23"/>
      <c r="F10" s="23" t="s">
        <v>6</v>
      </c>
      <c r="G10" s="23" t="s">
        <v>7</v>
      </c>
      <c r="H10" s="15"/>
      <c r="I10" s="17"/>
      <c r="K10" t="s">
        <v>40</v>
      </c>
      <c r="L10">
        <v>1.0300039749458425</v>
      </c>
    </row>
    <row r="11" spans="1:13" x14ac:dyDescent="0.25">
      <c r="A11" s="7">
        <v>1.9575</v>
      </c>
      <c r="B11" s="7">
        <v>2.0324999999999998</v>
      </c>
      <c r="D11" s="14"/>
      <c r="E11" s="15" t="s">
        <v>68</v>
      </c>
      <c r="F11" s="15">
        <v>3.2250333333333332</v>
      </c>
      <c r="G11" s="15">
        <v>3.2529333333333326</v>
      </c>
      <c r="H11" s="15"/>
      <c r="I11" s="17"/>
      <c r="K11" t="s">
        <v>85</v>
      </c>
      <c r="L11">
        <v>0.44957994750513469</v>
      </c>
    </row>
    <row r="12" spans="1:13" ht="15.75" thickBot="1" x14ac:dyDescent="0.3">
      <c r="A12" s="7">
        <v>2.0750000000000002</v>
      </c>
      <c r="B12" s="7">
        <v>2.1</v>
      </c>
      <c r="D12" s="14"/>
      <c r="E12" s="15" t="s">
        <v>34</v>
      </c>
      <c r="F12" s="15">
        <v>0.85698268468468553</v>
      </c>
      <c r="G12" s="15">
        <v>0.83201881306307146</v>
      </c>
      <c r="H12" s="15"/>
      <c r="I12" s="17"/>
      <c r="K12" s="30" t="s">
        <v>86</v>
      </c>
      <c r="L12" s="30">
        <v>1.4694510058334262</v>
      </c>
      <c r="M12" s="30"/>
    </row>
    <row r="13" spans="1:13" x14ac:dyDescent="0.25">
      <c r="A13" s="7">
        <v>2.1074999999999999</v>
      </c>
      <c r="B13" s="7">
        <v>2.1749999999999998</v>
      </c>
      <c r="D13" s="14"/>
      <c r="E13" s="15" t="s">
        <v>69</v>
      </c>
      <c r="F13" s="15">
        <v>75</v>
      </c>
      <c r="G13" s="15">
        <v>75</v>
      </c>
      <c r="H13" s="15"/>
      <c r="I13" s="17"/>
    </row>
    <row r="14" spans="1:13" x14ac:dyDescent="0.25">
      <c r="A14" s="7">
        <v>2.1924999999999999</v>
      </c>
      <c r="B14" s="7">
        <v>2.2075</v>
      </c>
      <c r="D14" s="14"/>
      <c r="E14" s="15" t="s">
        <v>77</v>
      </c>
      <c r="F14" s="15">
        <v>0.84450074887387849</v>
      </c>
      <c r="G14" s="15"/>
      <c r="H14" s="15"/>
      <c r="I14" s="17"/>
    </row>
    <row r="15" spans="1:13" x14ac:dyDescent="0.25">
      <c r="A15" s="7">
        <v>2.21</v>
      </c>
      <c r="B15" s="7">
        <v>2.2824999999999998</v>
      </c>
      <c r="D15" s="14"/>
      <c r="E15" s="15" t="s">
        <v>70</v>
      </c>
      <c r="F15" s="15">
        <v>0</v>
      </c>
      <c r="G15" s="15"/>
      <c r="H15" s="15"/>
      <c r="I15" s="17"/>
    </row>
    <row r="16" spans="1:13" x14ac:dyDescent="0.25">
      <c r="A16" s="7">
        <v>2.3075000000000001</v>
      </c>
      <c r="B16" s="7">
        <v>2.3075000000000001</v>
      </c>
      <c r="D16" s="14"/>
      <c r="E16" s="15" t="s">
        <v>38</v>
      </c>
      <c r="F16" s="15">
        <v>148</v>
      </c>
      <c r="G16" s="15"/>
      <c r="H16" s="15"/>
      <c r="I16" s="17"/>
    </row>
    <row r="17" spans="1:9" x14ac:dyDescent="0.25">
      <c r="A17" s="7">
        <v>2.3574999999999999</v>
      </c>
      <c r="B17" s="7">
        <v>2.37</v>
      </c>
      <c r="D17" s="14"/>
      <c r="E17" s="15" t="s">
        <v>71</v>
      </c>
      <c r="F17" s="15">
        <v>-0.18591730597109526</v>
      </c>
      <c r="G17" s="15"/>
      <c r="H17" s="15"/>
      <c r="I17" s="17"/>
    </row>
    <row r="18" spans="1:9" x14ac:dyDescent="0.25">
      <c r="A18" s="7">
        <v>2.4024999999999999</v>
      </c>
      <c r="B18" s="7">
        <v>2.415</v>
      </c>
      <c r="D18" s="14"/>
      <c r="E18" s="15" t="s">
        <v>72</v>
      </c>
      <c r="F18" s="15">
        <v>0.42638209146452521</v>
      </c>
      <c r="G18" s="15"/>
      <c r="H18" s="15"/>
      <c r="I18" s="17"/>
    </row>
    <row r="19" spans="1:9" x14ac:dyDescent="0.25">
      <c r="A19" s="7">
        <v>2.4649999999999999</v>
      </c>
      <c r="B19" s="7">
        <v>2.5324999999999998</v>
      </c>
      <c r="D19" s="14"/>
      <c r="E19" s="15" t="s">
        <v>73</v>
      </c>
      <c r="F19" s="15">
        <v>1.655214506178732</v>
      </c>
      <c r="G19" s="15"/>
      <c r="H19" s="15"/>
      <c r="I19" s="17"/>
    </row>
    <row r="20" spans="1:9" x14ac:dyDescent="0.25">
      <c r="A20" s="7">
        <v>2.5350000000000001</v>
      </c>
      <c r="B20" s="7">
        <v>2.5499999999999998</v>
      </c>
      <c r="D20" s="14"/>
      <c r="E20" s="15" t="s">
        <v>74</v>
      </c>
      <c r="F20" s="15">
        <v>0.85276418292905043</v>
      </c>
      <c r="G20" s="15"/>
      <c r="H20" s="15"/>
      <c r="I20" s="17"/>
    </row>
    <row r="21" spans="1:9" ht="15.75" thickBot="1" x14ac:dyDescent="0.3">
      <c r="A21" s="7">
        <v>2.5499999999999998</v>
      </c>
      <c r="B21" s="7">
        <v>2.6124999999999998</v>
      </c>
      <c r="D21" s="14"/>
      <c r="E21" s="21" t="s">
        <v>75</v>
      </c>
      <c r="F21" s="21">
        <v>1.9761224936137434</v>
      </c>
      <c r="G21" s="21"/>
      <c r="H21" s="15"/>
      <c r="I21" s="17"/>
    </row>
    <row r="22" spans="1:9" x14ac:dyDescent="0.25">
      <c r="A22" s="7">
        <v>2.6150000000000002</v>
      </c>
      <c r="B22" s="7">
        <v>2.6524999999999999</v>
      </c>
      <c r="D22" s="14"/>
      <c r="E22" s="15"/>
      <c r="F22" s="15"/>
      <c r="G22" s="15"/>
      <c r="H22" s="15"/>
      <c r="I22" s="17"/>
    </row>
    <row r="23" spans="1:9" x14ac:dyDescent="0.25">
      <c r="A23" s="7">
        <v>2.67</v>
      </c>
      <c r="B23" s="7">
        <v>2.6875</v>
      </c>
      <c r="D23" s="18" t="s">
        <v>19</v>
      </c>
      <c r="E23" s="15">
        <v>1.97</v>
      </c>
      <c r="F23" s="15"/>
      <c r="G23" s="15"/>
      <c r="H23" s="15"/>
      <c r="I23" s="17"/>
    </row>
    <row r="24" spans="1:9" x14ac:dyDescent="0.25">
      <c r="A24" s="7">
        <v>2.6974999999999998</v>
      </c>
      <c r="B24" s="7">
        <v>2.6974999999999998</v>
      </c>
      <c r="D24" s="14"/>
      <c r="E24" s="15"/>
      <c r="F24" s="15"/>
      <c r="G24" s="15"/>
      <c r="H24" s="15"/>
      <c r="I24" s="17"/>
    </row>
    <row r="25" spans="1:9" x14ac:dyDescent="0.25">
      <c r="A25" s="7">
        <v>2.7350000000000003</v>
      </c>
      <c r="B25" s="7">
        <v>2.75</v>
      </c>
      <c r="D25" s="18" t="s">
        <v>23</v>
      </c>
      <c r="E25" s="15" t="s">
        <v>79</v>
      </c>
      <c r="F25" s="15"/>
      <c r="G25" s="15"/>
      <c r="H25" s="15"/>
      <c r="I25" s="17"/>
    </row>
    <row r="26" spans="1:9" x14ac:dyDescent="0.25">
      <c r="A26" s="7">
        <v>2.76</v>
      </c>
      <c r="B26" s="7">
        <v>2.7649999999999997</v>
      </c>
      <c r="D26" s="14"/>
      <c r="E26" s="15"/>
      <c r="F26" s="15"/>
      <c r="G26" s="15"/>
      <c r="H26" s="15"/>
      <c r="I26" s="17"/>
    </row>
    <row r="27" spans="1:9" ht="15.75" thickBot="1" x14ac:dyDescent="0.3">
      <c r="A27" s="7">
        <v>2.8125</v>
      </c>
      <c r="B27" s="7">
        <v>2.8200000000000003</v>
      </c>
      <c r="D27" s="20" t="s">
        <v>25</v>
      </c>
      <c r="E27" s="21" t="s">
        <v>80</v>
      </c>
      <c r="F27" s="21"/>
      <c r="G27" s="21"/>
      <c r="H27" s="21"/>
      <c r="I27" s="22"/>
    </row>
    <row r="28" spans="1:9" x14ac:dyDescent="0.25">
      <c r="A28" s="7">
        <v>2.8250000000000002</v>
      </c>
      <c r="B28" s="7">
        <v>2.8375000000000004</v>
      </c>
    </row>
    <row r="29" spans="1:9" x14ac:dyDescent="0.25">
      <c r="A29" s="7">
        <v>2.8624999999999998</v>
      </c>
      <c r="B29" s="7">
        <v>2.875</v>
      </c>
    </row>
    <row r="30" spans="1:9" x14ac:dyDescent="0.25">
      <c r="A30" s="7">
        <v>2.88</v>
      </c>
      <c r="B30" s="7">
        <v>2.9474999999999998</v>
      </c>
    </row>
    <row r="31" spans="1:9" x14ac:dyDescent="0.25">
      <c r="A31" s="7">
        <v>2.9474999999999998</v>
      </c>
      <c r="B31" s="7">
        <v>2.9874999999999998</v>
      </c>
    </row>
    <row r="32" spans="1:9" x14ac:dyDescent="0.25">
      <c r="A32" s="7">
        <v>3.0024999999999999</v>
      </c>
      <c r="B32" s="7">
        <v>3.0125000000000002</v>
      </c>
    </row>
    <row r="33" spans="1:2" x14ac:dyDescent="0.25">
      <c r="A33" s="7">
        <v>3.02</v>
      </c>
      <c r="B33" s="7">
        <v>3.0350000000000001</v>
      </c>
    </row>
    <row r="34" spans="1:2" x14ac:dyDescent="0.25">
      <c r="A34" s="7">
        <v>3.0949999999999998</v>
      </c>
      <c r="B34" s="7">
        <v>3.11</v>
      </c>
    </row>
    <row r="35" spans="1:2" x14ac:dyDescent="0.25">
      <c r="A35" s="7">
        <v>3.1124999999999998</v>
      </c>
      <c r="B35" s="7">
        <v>3.1124999999999998</v>
      </c>
    </row>
    <row r="36" spans="1:2" x14ac:dyDescent="0.25">
      <c r="A36" s="7">
        <v>3.125</v>
      </c>
      <c r="B36" s="7">
        <v>3.1850000000000001</v>
      </c>
    </row>
    <row r="37" spans="1:2" x14ac:dyDescent="0.25">
      <c r="A37" s="7">
        <v>3.2275</v>
      </c>
      <c r="B37" s="7">
        <v>3.2324999999999999</v>
      </c>
    </row>
    <row r="38" spans="1:2" x14ac:dyDescent="0.25">
      <c r="A38" s="7">
        <v>3.2549999999999999</v>
      </c>
      <c r="B38" s="7">
        <v>3.2549999999999999</v>
      </c>
    </row>
    <row r="39" spans="1:2" x14ac:dyDescent="0.25">
      <c r="A39" s="7">
        <v>3.2875000000000001</v>
      </c>
      <c r="B39" s="7">
        <v>3.3149999999999999</v>
      </c>
    </row>
    <row r="40" spans="1:2" x14ac:dyDescent="0.25">
      <c r="A40" s="7">
        <v>3.3274999999999997</v>
      </c>
      <c r="B40" s="7">
        <v>3.3325</v>
      </c>
    </row>
    <row r="41" spans="1:2" x14ac:dyDescent="0.25">
      <c r="A41" s="7">
        <v>3.3375000000000004</v>
      </c>
      <c r="B41" s="7">
        <v>3.3675000000000002</v>
      </c>
    </row>
    <row r="42" spans="1:2" x14ac:dyDescent="0.25">
      <c r="A42" s="7">
        <v>3.3725000000000001</v>
      </c>
      <c r="B42" s="7">
        <v>3.3825000000000003</v>
      </c>
    </row>
    <row r="43" spans="1:2" x14ac:dyDescent="0.25">
      <c r="A43" s="7">
        <v>3.4575</v>
      </c>
      <c r="B43" s="7">
        <v>3.4924999999999997</v>
      </c>
    </row>
    <row r="44" spans="1:2" x14ac:dyDescent="0.25">
      <c r="A44" s="7">
        <v>3.4950000000000001</v>
      </c>
      <c r="B44" s="7">
        <v>3.4950000000000001</v>
      </c>
    </row>
    <row r="45" spans="1:2" x14ac:dyDescent="0.25">
      <c r="A45" s="7">
        <v>3.52</v>
      </c>
      <c r="B45" s="7">
        <v>3.5324999999999998</v>
      </c>
    </row>
    <row r="46" spans="1:2" x14ac:dyDescent="0.25">
      <c r="A46" s="7">
        <v>3.5724999999999998</v>
      </c>
      <c r="B46" s="7">
        <v>3.5750000000000002</v>
      </c>
    </row>
    <row r="47" spans="1:2" x14ac:dyDescent="0.25">
      <c r="A47" s="7">
        <v>3.5750000000000002</v>
      </c>
      <c r="B47" s="7">
        <v>3.58</v>
      </c>
    </row>
    <row r="48" spans="1:2" x14ac:dyDescent="0.25">
      <c r="A48" s="7">
        <v>3.5949999999999998</v>
      </c>
      <c r="B48" s="7">
        <v>3.69</v>
      </c>
    </row>
    <row r="49" spans="1:2" x14ac:dyDescent="0.25">
      <c r="A49" s="7">
        <v>3.7</v>
      </c>
      <c r="B49" s="7">
        <v>3.7050000000000001</v>
      </c>
    </row>
    <row r="50" spans="1:2" x14ac:dyDescent="0.25">
      <c r="A50" s="7">
        <v>3.7050000000000001</v>
      </c>
      <c r="B50" s="7">
        <v>3.7075</v>
      </c>
    </row>
    <row r="51" spans="1:2" x14ac:dyDescent="0.25">
      <c r="A51" s="7">
        <v>3.7374999999999998</v>
      </c>
      <c r="B51" s="7">
        <v>3.7374999999999998</v>
      </c>
    </row>
    <row r="52" spans="1:2" x14ac:dyDescent="0.25">
      <c r="A52" s="7">
        <v>3.7525000000000004</v>
      </c>
      <c r="B52" s="7">
        <v>3.7749999999999999</v>
      </c>
    </row>
    <row r="53" spans="1:2" x14ac:dyDescent="0.25">
      <c r="A53" s="7">
        <v>3.7749999999999999</v>
      </c>
      <c r="B53" s="7">
        <v>3.7874999999999996</v>
      </c>
    </row>
    <row r="54" spans="1:2" x14ac:dyDescent="0.25">
      <c r="A54" s="7">
        <v>3.7874999999999996</v>
      </c>
      <c r="B54" s="7">
        <v>3.8050000000000002</v>
      </c>
    </row>
    <row r="55" spans="1:2" x14ac:dyDescent="0.25">
      <c r="A55" s="7">
        <v>3.8425000000000002</v>
      </c>
      <c r="B55" s="7">
        <v>3.855</v>
      </c>
    </row>
    <row r="56" spans="1:2" x14ac:dyDescent="0.25">
      <c r="A56" s="7">
        <v>3.9275000000000002</v>
      </c>
      <c r="B56" s="7">
        <v>3.9450000000000003</v>
      </c>
    </row>
    <row r="57" spans="1:2" x14ac:dyDescent="0.25">
      <c r="A57" s="7">
        <v>3.9450000000000003</v>
      </c>
      <c r="B57" s="7">
        <v>3.9450000000000003</v>
      </c>
    </row>
    <row r="58" spans="1:2" x14ac:dyDescent="0.25">
      <c r="A58" s="7">
        <v>3.95</v>
      </c>
      <c r="B58" s="7">
        <v>3.9550000000000001</v>
      </c>
    </row>
    <row r="59" spans="1:2" x14ac:dyDescent="0.25">
      <c r="A59" s="7">
        <v>3.9874999999999998</v>
      </c>
      <c r="B59" s="7">
        <v>4.0024999999999995</v>
      </c>
    </row>
    <row r="60" spans="1:2" x14ac:dyDescent="0.25">
      <c r="A60" s="7">
        <v>4.0150000000000006</v>
      </c>
      <c r="B60" s="7">
        <v>4.0150000000000006</v>
      </c>
    </row>
    <row r="61" spans="1:2" x14ac:dyDescent="0.25">
      <c r="A61" s="7">
        <v>4.0150000000000006</v>
      </c>
      <c r="B61" s="7">
        <v>4.0775000000000006</v>
      </c>
    </row>
    <row r="62" spans="1:2" x14ac:dyDescent="0.25">
      <c r="A62" s="7">
        <v>4.09</v>
      </c>
      <c r="B62" s="7">
        <v>4.1325000000000003</v>
      </c>
    </row>
    <row r="63" spans="1:2" x14ac:dyDescent="0.25">
      <c r="A63" s="7">
        <v>4.1425000000000001</v>
      </c>
      <c r="B63" s="7">
        <v>4.17</v>
      </c>
    </row>
    <row r="64" spans="1:2" x14ac:dyDescent="0.25">
      <c r="A64" s="7">
        <v>4.1825000000000001</v>
      </c>
      <c r="B64" s="7">
        <v>4.1849999999999996</v>
      </c>
    </row>
    <row r="65" spans="1:2" x14ac:dyDescent="0.25">
      <c r="A65" s="7">
        <v>4.1950000000000003</v>
      </c>
      <c r="B65" s="7">
        <v>4.2300000000000004</v>
      </c>
    </row>
    <row r="66" spans="1:2" x14ac:dyDescent="0.25">
      <c r="A66" s="7">
        <v>4.24</v>
      </c>
      <c r="B66" s="7">
        <v>4.2575000000000003</v>
      </c>
    </row>
    <row r="67" spans="1:2" x14ac:dyDescent="0.25">
      <c r="A67" s="7">
        <v>4.2624999999999993</v>
      </c>
      <c r="B67" s="7">
        <v>4.3249999999999993</v>
      </c>
    </row>
    <row r="68" spans="1:2" x14ac:dyDescent="0.25">
      <c r="A68" s="7">
        <v>4.3499999999999996</v>
      </c>
      <c r="B68" s="7">
        <v>4.3525</v>
      </c>
    </row>
    <row r="69" spans="1:2" x14ac:dyDescent="0.25">
      <c r="A69" s="7">
        <v>4.3874999999999993</v>
      </c>
      <c r="B69" s="7">
        <v>4.4124999999999996</v>
      </c>
    </row>
    <row r="70" spans="1:2" x14ac:dyDescent="0.25">
      <c r="A70" s="7">
        <v>4.4124999999999996</v>
      </c>
      <c r="B70" s="7">
        <v>4.4474999999999998</v>
      </c>
    </row>
    <row r="71" spans="1:2" x14ac:dyDescent="0.25">
      <c r="A71" s="7">
        <v>4.4649999999999999</v>
      </c>
      <c r="B71" s="7">
        <v>4.4649999999999999</v>
      </c>
    </row>
    <row r="72" spans="1:2" x14ac:dyDescent="0.25">
      <c r="A72" s="7">
        <v>4.4775</v>
      </c>
      <c r="B72" s="7">
        <v>4.49</v>
      </c>
    </row>
    <row r="73" spans="1:2" x14ac:dyDescent="0.25">
      <c r="A73" s="7">
        <v>4.5</v>
      </c>
      <c r="B73" s="7">
        <v>4.5</v>
      </c>
    </row>
    <row r="74" spans="1:2" x14ac:dyDescent="0.25">
      <c r="A74" s="7">
        <v>4.5124999999999993</v>
      </c>
      <c r="B74" s="7">
        <v>4.5374999999999996</v>
      </c>
    </row>
    <row r="75" spans="1:2" x14ac:dyDescent="0.25">
      <c r="A75" s="7">
        <v>4.5549999999999997</v>
      </c>
      <c r="B75" s="7">
        <v>4.6174999999999997</v>
      </c>
    </row>
    <row r="76" spans="1:2" x14ac:dyDescent="0.25">
      <c r="A76" s="7">
        <v>4.63</v>
      </c>
      <c r="B76" s="7">
        <v>4.6425000000000001</v>
      </c>
    </row>
    <row r="77" spans="1:2" x14ac:dyDescent="0.25">
      <c r="A77" s="7">
        <v>4.6724999999999994</v>
      </c>
      <c r="B77" s="7">
        <v>4.7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Q1</vt:lpstr>
      <vt:lpstr>Q2</vt:lpstr>
      <vt:lpstr>Q3</vt:lpstr>
      <vt:lpstr>Q4</vt:lpstr>
      <vt:lpstr>Q5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Simon</cp:lastModifiedBy>
  <dcterms:created xsi:type="dcterms:W3CDTF">2012-05-21T16:02:37Z</dcterms:created>
  <dcterms:modified xsi:type="dcterms:W3CDTF">2019-04-01T19:25:47Z</dcterms:modified>
</cp:coreProperties>
</file>